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2120" windowHeight="4710" tabRatio="448" activeTab="0"/>
  </bookViews>
  <sheets>
    <sheet name="Reusable" sheetId="1" r:id="rId1"/>
  </sheets>
  <definedNames>
    <definedName name="_xlnm.Print_Area" localSheetId="0">'Reusable'!#REF!</definedName>
    <definedName name="_xlnm.Print_Titles" localSheetId="0">'Reusable'!$1:$1</definedName>
  </definedNames>
  <calcPr fullCalcOnLoad="1"/>
</workbook>
</file>

<file path=xl/comments1.xml><?xml version="1.0" encoding="utf-8"?>
<comments xmlns="http://schemas.openxmlformats.org/spreadsheetml/2006/main">
  <authors>
    <author>Tim McGrath</author>
    <author>c1</author>
    <author>TM</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Z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AA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AB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L1" authorId="1">
      <text>
        <r>
          <rPr>
            <b/>
            <sz val="8"/>
            <rFont val="Tahoma"/>
            <family val="0"/>
          </rPr>
          <t>10</t>
        </r>
        <r>
          <rPr>
            <sz val="8"/>
            <rFont val="Tahoma"/>
            <family val="0"/>
          </rPr>
          <t xml:space="preserve">
</t>
        </r>
      </text>
    </comment>
    <comment ref="I403" authorId="2">
      <text>
        <r>
          <rPr>
            <sz val="10"/>
            <rFont val="Arial"/>
            <family val="0"/>
          </rPr>
          <t>Lisa:
Use this column to hand craft the UBL Name, hide the name with the column when done.</t>
        </r>
      </text>
    </comment>
  </commentList>
</comments>
</file>

<file path=xl/sharedStrings.xml><?xml version="1.0" encoding="utf-8"?>
<sst xmlns="http://schemas.openxmlformats.org/spreadsheetml/2006/main" count="6204" uniqueCount="704">
  <si>
    <t>Code specifying a type of cargo.</t>
  </si>
  <si>
    <t>classification of the type of commodity.</t>
  </si>
  <si>
    <t>identifies a condition within the set of sales conditions that apply.</t>
  </si>
  <si>
    <t>Action</t>
  </si>
  <si>
    <t>describes in free text what action should be undertaken in specific circumstances in relation to sales conditions.</t>
  </si>
  <si>
    <t>Assoc Object Class</t>
  </si>
  <si>
    <t>Details</t>
  </si>
  <si>
    <t>Assoc Object Class Qualifier</t>
  </si>
  <si>
    <t>Type</t>
  </si>
  <si>
    <t>Buyer's</t>
  </si>
  <si>
    <t>Seller's</t>
  </si>
  <si>
    <t>Manufacturer's</t>
  </si>
  <si>
    <t>Standard</t>
  </si>
  <si>
    <t>Representation Term</t>
  </si>
  <si>
    <t>Date</t>
  </si>
  <si>
    <t>Work out Rep/Property Term synonyms</t>
  </si>
  <si>
    <t>Issue</t>
  </si>
  <si>
    <t>Start</t>
  </si>
  <si>
    <t>End</t>
  </si>
  <si>
    <t>Jurisdiction</t>
  </si>
  <si>
    <t>Currency</t>
  </si>
  <si>
    <t>Registration</t>
  </si>
  <si>
    <t>Tax</t>
  </si>
  <si>
    <t>Attribute</t>
  </si>
  <si>
    <t>ABIE</t>
  </si>
  <si>
    <t>ASBIE</t>
  </si>
  <si>
    <t>ABIE, BIE or ASBIE</t>
  </si>
  <si>
    <t>Duration</t>
  </si>
  <si>
    <t>Validity</t>
  </si>
  <si>
    <t>Total</t>
  </si>
  <si>
    <t>Weight</t>
  </si>
  <si>
    <t>Volume</t>
  </si>
  <si>
    <t>Additional</t>
  </si>
  <si>
    <t>House</t>
  </si>
  <si>
    <t>Number</t>
  </si>
  <si>
    <t>City</t>
  </si>
  <si>
    <t>Minimum</t>
  </si>
  <si>
    <t>Maximum</t>
  </si>
  <si>
    <t>Status</t>
  </si>
  <si>
    <t>Substitution</t>
  </si>
  <si>
    <t>Pack</t>
  </si>
  <si>
    <t>Size</t>
  </si>
  <si>
    <t>Placard</t>
  </si>
  <si>
    <t>Notation</t>
  </si>
  <si>
    <t>Endorsement</t>
  </si>
  <si>
    <t>Information</t>
  </si>
  <si>
    <t>Emergency</t>
  </si>
  <si>
    <t>Procedures</t>
  </si>
  <si>
    <t>Guide</t>
  </si>
  <si>
    <t>Referenced</t>
  </si>
  <si>
    <t>Catalogue</t>
  </si>
  <si>
    <t>associates the item with the catalogue from which the item was selected.</t>
  </si>
  <si>
    <t>information directly relating to the identification an item according to a catalogue.</t>
  </si>
  <si>
    <t xml:space="preserve">identifies the catalogue.  </t>
  </si>
  <si>
    <t>reference to the catalogue from which the item was selected.</t>
  </si>
  <si>
    <t>the date on which the catalogue was issued.</t>
  </si>
  <si>
    <t xml:space="preserve"> an account identification assigned to the party, e.g. for 'sales on account' purposes.</t>
  </si>
  <si>
    <t>associates (optionally) the party with one or more party names</t>
  </si>
  <si>
    <t>associates (optionally) the party with one or more addresses</t>
  </si>
  <si>
    <t>associates (optionally) the party with one or more tax schemes</t>
  </si>
  <si>
    <t>associates (optionally) the party with information on the buyer contact</t>
  </si>
  <si>
    <t>associates (optionally) the party with information on the shipping contact</t>
  </si>
  <si>
    <t>associates (optionally) the party with information on the order contact (of the seller)</t>
  </si>
  <si>
    <t>associates (optionally) the party with information on the receiving contact</t>
  </si>
  <si>
    <t xml:space="preserve">the identification of a company as registered  with the appropriate tax authority for a tax scheme.   </t>
  </si>
  <si>
    <t>associates the party tax scheme with the relevant tax scheme.</t>
  </si>
  <si>
    <t>associates the tax scheme with particulars that identify and locate the geographic area in which a tax scheme applies.</t>
  </si>
  <si>
    <t xml:space="preserve">identifies a quote.  </t>
  </si>
  <si>
    <t>the date on which the quote was issued.</t>
  </si>
  <si>
    <t xml:space="preserve">identifies a contract.  </t>
  </si>
  <si>
    <t>the date on which the contract was issued.</t>
  </si>
  <si>
    <t>associates the item with its country of origin</t>
  </si>
  <si>
    <t>associates the item with its classification(s) according to a commodity classifying system.</t>
  </si>
  <si>
    <t>associates the item with sales conditions appertaining to it.</t>
  </si>
  <si>
    <t>associates the item with its hazardous item information.</t>
  </si>
  <si>
    <t>associates the item with its identification according to the buyer's system.</t>
  </si>
  <si>
    <t>associates the item with its identification according to the seller's system.</t>
  </si>
  <si>
    <t>associates the item with its identification according to the manufacturer's system.</t>
  </si>
  <si>
    <t>associates the item with its identification according to a standard system.</t>
  </si>
  <si>
    <t>associates the item with measurements necessary to specifically identify it, e.g. piece length. Note this is NOT the quantity of the item!</t>
  </si>
  <si>
    <t>associates the item identifier with a specification of physical attributes by which the item may be distinguished. An example of this would be a colour code for a specific product.</t>
  </si>
  <si>
    <t>free text describing the measured attribute or feature.</t>
  </si>
  <si>
    <t>the maximum value in a range of measurement</t>
  </si>
  <si>
    <t>information about an identified physical attribute, feature, or characteristic of something.</t>
  </si>
  <si>
    <t>information about a hazardous item.</t>
  </si>
  <si>
    <t>identifier of a hazardous item or substance.</t>
  </si>
  <si>
    <t>associates the hazardous item with details of an individual, a group or a body that is the contact in case of hazard incident.</t>
  </si>
  <si>
    <t>Gross</t>
  </si>
  <si>
    <t>Net</t>
  </si>
  <si>
    <t>information that identifies the Buyer's contact person or department  together with information about how they can be contacted.</t>
  </si>
  <si>
    <t>information that identifies the Seller's shipping contact person or department together with information about how they can be contacted.</t>
  </si>
  <si>
    <t>information that identifies the Seller's order handling contact person or department together with information about how they can be contacted.</t>
  </si>
  <si>
    <t>information that identifies the Freight Forwarder's contact person or department together with information about how they can be contacted.</t>
  </si>
  <si>
    <t>?</t>
  </si>
  <si>
    <t>Exemption</t>
  </si>
  <si>
    <t>Reason</t>
  </si>
  <si>
    <t>a code that explains the reason for a party's exemption from a tax.</t>
  </si>
  <si>
    <t>associates the party tax scheme with the registered address of a party within the tax scheme. This must be present if a) the tax regulations require it, and b) it is different from the Address element in the Name and Address information of the party..</t>
  </si>
  <si>
    <t>BBIE</t>
  </si>
  <si>
    <t xml:space="preserve">specifies the currency in which the tax is collected and reported, if different from the invoicing currency. </t>
  </si>
  <si>
    <t>Identifier of the price component, indicating the reason for its existence.</t>
  </si>
  <si>
    <t>indicates whether the allowance/charge is a charge (on) or an allowance (off).</t>
  </si>
  <si>
    <t>Multiplier</t>
  </si>
  <si>
    <t>specifies the reason for the allowance or charge</t>
  </si>
  <si>
    <t>Factor</t>
  </si>
  <si>
    <t>specifies the factor by which the amount on which the allowance or charge is based should be multiplied to calculate the allowance or charge amount.</t>
  </si>
  <si>
    <t>specifies the currency of the allowance or charge if this is different from the pricing currency</t>
  </si>
  <si>
    <t>indicates whether the charge is levied on a prepaid collection basis.</t>
  </si>
  <si>
    <t>Numeric</t>
  </si>
  <si>
    <t xml:space="preserve">identifies the sequence in which all allowances or charges are calculated when multiple components apply in 'piggy-back' fashion (i.e. one on top of another). If they are all applicable to the same base price, then the calculation sequence indicator will always equal one. </t>
  </si>
  <si>
    <t>associates the allowance or charge with information about the tax(es) that apply.</t>
  </si>
  <si>
    <t>Payment</t>
  </si>
  <si>
    <t>associates the allowance or charge with information about a means of payment. If the allowance or charge has to be prepaid, then this association is made via the payment.</t>
  </si>
  <si>
    <t>information directly relating to a tax.</t>
  </si>
  <si>
    <t>Rate</t>
  </si>
  <si>
    <t>the category of the tax and, by implication, the tax rate that applies. The actual percentage attributed to a category is dependent on the tax jurisdiction.</t>
  </si>
  <si>
    <t>identifies the type of tax.</t>
  </si>
  <si>
    <t>Percent</t>
  </si>
  <si>
    <t>the tax rate as a percentage.</t>
  </si>
  <si>
    <t>associates the tax with information directly relating to a tax scheme.</t>
  </si>
  <si>
    <t>information directly relating to a specific payment.</t>
  </si>
  <si>
    <t>identifies the payment transaction that settles a debt.  For example, if the payment was by means of a cheque, then this Id would be the cheque number.</t>
  </si>
  <si>
    <t>Paid</t>
  </si>
  <si>
    <t xml:space="preserve">the amount of the payment </t>
  </si>
  <si>
    <t>Received</t>
  </si>
  <si>
    <t>the date on which the payment  was received.</t>
  </si>
  <si>
    <t>associates the payment with information about the means by which the payment was made.</t>
  </si>
  <si>
    <t>information directly relating to the means of payment.</t>
  </si>
  <si>
    <t>identifies a valid means of paying the debt incurred.</t>
  </si>
  <si>
    <t>the point in time at which the payment is to be made.</t>
  </si>
  <si>
    <t>Channel</t>
  </si>
  <si>
    <t>identifies the system through which the payment is processed, using a standard codelist.</t>
  </si>
  <si>
    <t>associates the payment means with information about the credit/debit card specifed as the way payment would be made.</t>
  </si>
  <si>
    <t>Payer</t>
  </si>
  <si>
    <t>associates the payment means with information about bank account of the Payer (the party to make the payment), given as the way payment would be made.</t>
  </si>
  <si>
    <t>Payee</t>
  </si>
  <si>
    <t>associates the payment means with information about bank account of the Payee (the party to receive the payment).</t>
  </si>
  <si>
    <t>associates the payment means with an 'on account' credit account.</t>
  </si>
  <si>
    <t>information that directly relates to a credit or debit card, a small plastic card issued by a financial institution, bank or building society, allowing the holder to make purchases against the card.</t>
  </si>
  <si>
    <t>the identifying number of the card, known as the PAN - Primary Account Number.</t>
  </si>
  <si>
    <t>the type of card used for payment</t>
  </si>
  <si>
    <t>Customer</t>
  </si>
  <si>
    <t>the customer reference number. This is used to enable transmission of customer specific information with the card.</t>
  </si>
  <si>
    <t>the date up to which the card is valid .</t>
  </si>
  <si>
    <t>identifies the organisation issuing the card, known as the BIN - Bank Id.No.</t>
  </si>
  <si>
    <t>identifies the issue number, relevant only to SWITCH cards</t>
  </si>
  <si>
    <t>CV2</t>
  </si>
  <si>
    <t>The CV2 identity on the reverse of the card for added security.</t>
  </si>
  <si>
    <t>distinction between CHIP and MAG STRIPE cards</t>
  </si>
  <si>
    <t>identifies the application (AID) on a Chip card that provides the information quoted</t>
  </si>
  <si>
    <t>Holder</t>
  </si>
  <si>
    <t>the name of the holder of the card.</t>
  </si>
  <si>
    <t>the account number or identifier for the account.</t>
  </si>
  <si>
    <t xml:space="preserve"> the identifying name of the account given by the account holder.</t>
  </si>
  <si>
    <t>a code specifying the type of account.</t>
  </si>
  <si>
    <t>identifies the currency in which the account is held, using a code. ISO 4217 3-character code is recommended.</t>
  </si>
  <si>
    <t>Line Extension</t>
  </si>
  <si>
    <t>Net Net</t>
  </si>
  <si>
    <t>Freight Forwarder</t>
  </si>
  <si>
    <t>Allowance Charge</t>
  </si>
  <si>
    <t>Sales Conditions</t>
  </si>
  <si>
    <t>Delivery Terms</t>
  </si>
  <si>
    <t>Account ID</t>
  </si>
  <si>
    <t>Party Name</t>
  </si>
  <si>
    <t>Party Tax Scheme</t>
  </si>
  <si>
    <t>Inhouse Mail</t>
  </si>
  <si>
    <t>Postal Zone</t>
  </si>
  <si>
    <t>Country Sub-entity</t>
  </si>
  <si>
    <t>Country Sub-entity Code</t>
  </si>
  <si>
    <t>Timezone Offset Measure</t>
  </si>
  <si>
    <t>Tax Level</t>
  </si>
  <si>
    <t>Tax Scheme</t>
  </si>
  <si>
    <t>Charge Indicator</t>
  </si>
  <si>
    <t>Pre-paid Collect</t>
  </si>
  <si>
    <t>Order Response (S)</t>
  </si>
  <si>
    <t>Order Response (C)</t>
  </si>
  <si>
    <t>Cancellation</t>
  </si>
  <si>
    <t>Invoice</t>
  </si>
  <si>
    <t>Y</t>
  </si>
  <si>
    <t>Yn</t>
  </si>
  <si>
    <t>Sequence Value</t>
  </si>
  <si>
    <t>Payment Means</t>
  </si>
  <si>
    <t>Category Code</t>
  </si>
  <si>
    <t>Date Time</t>
  </si>
  <si>
    <t>Payment Due</t>
  </si>
  <si>
    <t>Type Code</t>
  </si>
  <si>
    <t>Card Account</t>
  </si>
  <si>
    <t>Financial Account</t>
  </si>
  <si>
    <t>Credit Account</t>
  </si>
  <si>
    <t>Primary Account Number</t>
  </si>
  <si>
    <t>Expiry Date</t>
  </si>
  <si>
    <t>Issue Number</t>
  </si>
  <si>
    <t>Chip Indicator</t>
  </si>
  <si>
    <t>Chip Application</t>
  </si>
  <si>
    <t>Account Name</t>
  </si>
  <si>
    <t>FI Branch</t>
  </si>
  <si>
    <t>Financial Institution</t>
  </si>
  <si>
    <t>Special Terms</t>
  </si>
  <si>
    <t>Risk Responsibility</t>
  </si>
  <si>
    <t>Loss Risk</t>
  </si>
  <si>
    <t>Backorder Quantity</t>
  </si>
  <si>
    <t>Delivery Requirement</t>
  </si>
  <si>
    <t>From Catalog</t>
  </si>
  <si>
    <t>Item Identification</t>
  </si>
  <si>
    <t>Commodity Classification</t>
  </si>
  <si>
    <t>Hazardous Item</t>
  </si>
  <si>
    <t>Base Price</t>
  </si>
  <si>
    <t>Physical Attribute</t>
  </si>
  <si>
    <t>Item Measurement</t>
  </si>
  <si>
    <t>Nature Code</t>
  </si>
  <si>
    <t>Cargo Type</t>
  </si>
  <si>
    <t>Commodity Code</t>
  </si>
  <si>
    <t>Medical First Aid</t>
  </si>
  <si>
    <t>EMS Number</t>
  </si>
  <si>
    <t>Secondary Hazards</t>
  </si>
  <si>
    <t>Hazardous Transit</t>
  </si>
  <si>
    <t>Transport Emergency</t>
  </si>
  <si>
    <t>Inhalation Toxicity</t>
  </si>
  <si>
    <t>Transport Temperature</t>
  </si>
  <si>
    <t>Deliver To</t>
  </si>
  <si>
    <t>Send From</t>
  </si>
  <si>
    <t>Delivery Schedule</t>
  </si>
  <si>
    <t>Location Coordinates</t>
  </si>
  <si>
    <t>Coordinate System</t>
  </si>
  <si>
    <t>Requested Delivery</t>
  </si>
  <si>
    <t>Promised By</t>
  </si>
  <si>
    <t>Service Level</t>
  </si>
  <si>
    <t>Shipment Stage</t>
  </si>
  <si>
    <t>Transport Equipment</t>
  </si>
  <si>
    <t>Means Type</t>
  </si>
  <si>
    <t>Stage ID</t>
  </si>
  <si>
    <t>Provider Type</t>
  </si>
  <si>
    <t>Party Type</t>
  </si>
  <si>
    <t>Size Type Code</t>
  </si>
  <si>
    <t>Refrigeration Status</t>
  </si>
  <si>
    <t>Transport Equipment Measurement</t>
  </si>
  <si>
    <t>Transport Equipment Seal</t>
  </si>
  <si>
    <t>Attribute ID</t>
  </si>
  <si>
    <t>information directly relating to a language.</t>
  </si>
  <si>
    <t xml:space="preserve">identifies the language by a code.  </t>
  </si>
  <si>
    <t>the common name of the language.</t>
  </si>
  <si>
    <t>Locale</t>
  </si>
  <si>
    <t>identifies the locale/location where the language is spoken or used in writing.</t>
  </si>
  <si>
    <t>associates the account with a branch of the financial institution and at which the account is serviced/maintained.</t>
  </si>
  <si>
    <t>associates the account with a country. (required by some countries)</t>
  </si>
  <si>
    <t>information directly relating to a branch which is a division of, and normally situated differently to, a large main organisation.</t>
  </si>
  <si>
    <t>the identification of a branch of an organisation</t>
  </si>
  <si>
    <t>the name of a branch of an organisation</t>
  </si>
  <si>
    <t>associates the branch with information that directly relates to a bank or financial institution.</t>
  </si>
  <si>
    <t>associates the branch with information that specifies the address and locates the place where the branch is situated.</t>
  </si>
  <si>
    <t>information that directly relates to a bank or financial institution.</t>
  </si>
  <si>
    <t>identifies the financial institution by code. ISO xxxx BIC (Bank Identification Code) is recommended</t>
  </si>
  <si>
    <t>the name of the financial institution.</t>
  </si>
  <si>
    <t>associates the financial institution with information that specifies the address and locates the place where it is situated.</t>
  </si>
  <si>
    <t>Information directly relating to the Payer's account, which is a service through a bank or a similar organisation  by which funds are held on behalf of a client</t>
  </si>
  <si>
    <t>Information directly relating to the Payee's account, which is a service through a bank or a similar organisation  by which funds are held on behalf of a client</t>
  </si>
  <si>
    <t>an account assigned for the purposes of allowing 'sales on account'.</t>
  </si>
  <si>
    <t xml:space="preserve"> an account identification assigned for 'sales on account' purposes.</t>
  </si>
  <si>
    <t>information about the sales conditions that are applicable.</t>
  </si>
  <si>
    <t>identifies the action that should be undertaken in specific conditions related to the sale of goods or services applied in the process.</t>
  </si>
  <si>
    <t>contains information about the terms of delivery for the set of items to which the transaction relates</t>
  </si>
  <si>
    <t>identifier of the conditions agreed upon between a  seller and a buyer with regard to the delivery of goods and/or services, e.g. CIF, FOB, or EXW from the INCOTERMS Terms of Delivery. (2000 version preferred.)</t>
  </si>
  <si>
    <t>Relevant</t>
  </si>
  <si>
    <t>Location</t>
  </si>
  <si>
    <t>information directly relating to the location relevant to the terms of delivery specified.</t>
  </si>
  <si>
    <t>free text description of special conditions relating to delivery terms.</t>
  </si>
  <si>
    <t>identifies the responsibility for loss risk within the delivery terms.</t>
  </si>
  <si>
    <t>text describing the loss risk related to delivery terms.</t>
  </si>
  <si>
    <t>associates delivery terms with an allowance or charge information.</t>
  </si>
  <si>
    <t>Period</t>
  </si>
  <si>
    <t>specifies the dates or duration for which the Contract is valid.</t>
  </si>
  <si>
    <t>associates the order with a pre-order contract</t>
  </si>
  <si>
    <t>associates the order with a prior quotation.</t>
  </si>
  <si>
    <t>information directly relating to a period, a length of time between two known date/time points.</t>
  </si>
  <si>
    <t>specifies the first point in date/time for a period.</t>
  </si>
  <si>
    <t>specifies the last point in date/time of a period.</t>
  </si>
  <si>
    <t>A duration of time expressed as a formal code. The Measure. Code inside the Measure. Type should be ISO 8601.</t>
  </si>
  <si>
    <t xml:space="preserve">A code that describes the significance of the dates or the duration. </t>
  </si>
  <si>
    <t>the minimum quantity of an item that a customer will allow to be back ordered.</t>
  </si>
  <si>
    <t>associates (optionally) the party with information on one or more contacts</t>
  </si>
  <si>
    <t>Language</t>
  </si>
  <si>
    <t>associates (optionally) the party with one or more languages.</t>
  </si>
  <si>
    <t>associates the item with one or more taxes</t>
  </si>
  <si>
    <t>associates the item with one or more base prices.</t>
  </si>
  <si>
    <t>What is this?</t>
  </si>
  <si>
    <t>information directly relating to the identification an item by the buyer's identification system.</t>
  </si>
  <si>
    <t>information directly relating to the identification an item by the seller's identification system.</t>
  </si>
  <si>
    <t>information directly relating to the identification an item by the manufacturer's identification system.</t>
  </si>
  <si>
    <t>information directly relating to the identification an item by a standard system of identification.</t>
  </si>
  <si>
    <t>the minimum value in a range of measurement</t>
  </si>
  <si>
    <t>Technical</t>
  </si>
  <si>
    <t>Full technical name of the specific hazardous substance.</t>
  </si>
  <si>
    <t>associates the hazardous item with information about the transportation of hazardous goods.</t>
  </si>
  <si>
    <t>associates the hazardous item with information about secondary hazards.</t>
  </si>
  <si>
    <t>identification of any secondary  hazards with the related hazardous item.</t>
  </si>
  <si>
    <t>the identifier of the secondary hazard.</t>
  </si>
  <si>
    <t>details of an individual, a group or a body having a role as the contact party for hazardous items.</t>
  </si>
  <si>
    <t>information related to the shipping and packaging of hazardous goods.</t>
  </si>
  <si>
    <t>Card</t>
  </si>
  <si>
    <t>the identification of a transport emergency card, describing the emergency actions to be taken in the event of an emergency affecting the transportation of the hazardous item. Can be used for the identity number of a specific hazardous emergency response plan assigned by the appropriate responsible authority, either national or international.</t>
  </si>
  <si>
    <t>Packing</t>
  </si>
  <si>
    <t>Criteria</t>
  </si>
  <si>
    <t>a code identifying the packaging requirement for the transportation of the specific hazardous goods as assigned by IATA/IMDB/ADR/RID etc.</t>
  </si>
  <si>
    <t>Regulation</t>
  </si>
  <si>
    <t>a code identifying a set of legal regulations which govern the transportation of the specific hazardous goods.</t>
  </si>
  <si>
    <t>the maximum temperature at which the hazardous item can be safely transported.</t>
  </si>
  <si>
    <t>the minimum temperature at which the hazardous item can be safely transported.</t>
  </si>
  <si>
    <t>Zone</t>
  </si>
  <si>
    <t>a code identifying the Inhalation Toxicity Hazard Zone for the hazardous goods, as defined by the US Department of Transportation.</t>
  </si>
  <si>
    <t>information that directly relates to a base price for an item..</t>
  </si>
  <si>
    <t>Price</t>
  </si>
  <si>
    <t>specifies the base price.</t>
  </si>
  <si>
    <t>Base</t>
  </si>
  <si>
    <t>specifies the quantity on which the price is based.</t>
  </si>
  <si>
    <t>specifies the maximum quantity in a range for which the price applies.</t>
  </si>
  <si>
    <t>specifies the minimum quantity in a range for which the price applies.</t>
  </si>
  <si>
    <t>specifies the maximum amount in a range for which the price applies.</t>
  </si>
  <si>
    <t>specifies the minimum amount in a range for which the price applies.</t>
  </si>
  <si>
    <t>identifies the delivery request.</t>
  </si>
  <si>
    <t>information directly relating to the address/location to which a delivery is shipped</t>
  </si>
  <si>
    <t>information directly relating to the address/location from which a delivery is shipped</t>
  </si>
  <si>
    <t>Package</t>
  </si>
  <si>
    <t>associates the delivery requirement to delivery schedule information</t>
  </si>
  <si>
    <t>the name that identifies the house or building: usually within a street as part of an address.</t>
  </si>
  <si>
    <t>associates the address with the country part of an address.</t>
  </si>
  <si>
    <t>associates the address with its location coordinates.</t>
  </si>
  <si>
    <t>contains information that enables location (of something) by a system of coordinates.</t>
  </si>
  <si>
    <t>identifies the co-ordinate measuring system (eg. GPS)</t>
  </si>
  <si>
    <t>Latitude</t>
  </si>
  <si>
    <t>Degrees</t>
  </si>
  <si>
    <t>specifies the degrees measurement of latitude as part of a detailed set of coordinates.</t>
  </si>
  <si>
    <t>Minutes</t>
  </si>
  <si>
    <t>specifies the minutes measurement of latitude as part of a detailed set of coordinates.</t>
  </si>
  <si>
    <t>Direction</t>
  </si>
  <si>
    <t>specifies the direction of latitude measurement offset from the equator.</t>
  </si>
  <si>
    <t>Longitude</t>
  </si>
  <si>
    <t>specifies the degrees measurement of longitude as part of a detailed set of coordinates.</t>
  </si>
  <si>
    <t>specifies the minutes measurement of longitude as part of a detailed set of coordinates.</t>
  </si>
  <si>
    <t>specifies the direction of longitude measurement offset from the meridian</t>
  </si>
  <si>
    <t>the particulars that identify and locate the place from which the delivery is made.</t>
  </si>
  <si>
    <t>END</t>
  </si>
  <si>
    <t>the particulars that identify and locate the place to which delivery is made.</t>
  </si>
  <si>
    <t>delivery scheduling information about a quantity and an event.</t>
  </si>
  <si>
    <t>identifies the schedule line (giving the identity of one event/quantity within a delivery).</t>
  </si>
  <si>
    <t>the quantity to be shipped at a specific delivery schedule event.</t>
  </si>
  <si>
    <t>the minimum quantity to be shipped at a specific delivery schedule event.</t>
  </si>
  <si>
    <t>the maximum quantity to be shipped at a specific delivery schedule event.</t>
  </si>
  <si>
    <t>the date the buyer requested delivery for a specific delivery schedule event.</t>
  </si>
  <si>
    <t>used mainly for confirming orders when a date was promised for delivery by the supplier over the phone.</t>
  </si>
  <si>
    <t>Ordered</t>
  </si>
  <si>
    <t>Alternative</t>
  </si>
  <si>
    <t>information directly relating to a line item of a transaction, identifying an alternative item acceptable to the buyer, and specifying quantity, pricing etc which may be different from the preferred item. However it is assumed that the same hazardous material, shipment etc aspects would not be different.</t>
  </si>
  <si>
    <t>information directly relating to a shipment.</t>
  </si>
  <si>
    <t>Identifier of a shipment.</t>
  </si>
  <si>
    <t>identifies the level of service required for a shipment.</t>
  </si>
  <si>
    <t>Handling</t>
  </si>
  <si>
    <t>Instructions</t>
  </si>
  <si>
    <t>free form text for special handling instructions related to shipment.</t>
  </si>
  <si>
    <t>a code indicating the type of handling necessary for the shipment.</t>
  </si>
  <si>
    <t>a code indicating the handling necessary for the shipment.</t>
  </si>
  <si>
    <t>additional information in free form text relating to the shipment.</t>
  </si>
  <si>
    <t>the total gross weight of the shipment.</t>
  </si>
  <si>
    <t>the total net weight of the shipment.</t>
  </si>
  <si>
    <t>the total gross volume of the shipment.</t>
  </si>
  <si>
    <t>the total net volume of the shipment.</t>
  </si>
  <si>
    <t>Transport</t>
  </si>
  <si>
    <t xml:space="preserve">associates the shipment with the contract for transportation. </t>
  </si>
  <si>
    <t>associates the shipment with allowance or charge(s), such as e.g. shipping, transportation etc.</t>
  </si>
  <si>
    <t>associates the shipment with shipment stages.</t>
  </si>
  <si>
    <t>associates the shipment with transport equipment</t>
  </si>
  <si>
    <t>associates the shipment to packaging information. Note that this association is true at the order stage, but at the later delivery stage the association is via the transport handling unit.</t>
  </si>
  <si>
    <t>identifier of a shipment stage within an overall shipment movement of items.</t>
  </si>
  <si>
    <t>Mode</t>
  </si>
  <si>
    <t>the method of transport used for the shipment stage, specified by using a UNECE Recommendation 19 code.</t>
  </si>
  <si>
    <t xml:space="preserve">the type of vehicle, ship etc. used for the shipment stage, specified by using a UNECE Recommendation 28 code. </t>
  </si>
  <si>
    <t>Transit</t>
  </si>
  <si>
    <t>the seller's identification of the order to which the despatch advice is related.</t>
  </si>
  <si>
    <t>Order Identification</t>
  </si>
  <si>
    <t>the buyer's identification of the order to which the despatch advice is related.</t>
  </si>
  <si>
    <t>sufficient information  about the order for referencing it.</t>
  </si>
  <si>
    <t>the date when the receipt advice was issued.</t>
  </si>
  <si>
    <t>Receipt Advice</t>
  </si>
  <si>
    <t>holds the unique number that identifies the receipt advice, typically according to the buyer's system that generated the receipt advice</t>
  </si>
  <si>
    <t>sufficient information about the receipt advice for referencing it.</t>
  </si>
  <si>
    <t>the date when the despatch advice was issued.</t>
  </si>
  <si>
    <t>Despatch Advice</t>
  </si>
  <si>
    <t>a unique number assigned to the despatch advice by the seller.</t>
  </si>
  <si>
    <t>sufficient information about the despatch advice for referencing it.</t>
  </si>
  <si>
    <t>Used  in ORDER</t>
  </si>
  <si>
    <t>Accounts</t>
  </si>
  <si>
    <t>Issuer Identification</t>
  </si>
  <si>
    <t>associates the payment terms with the period after which a penalty is charged.</t>
  </si>
  <si>
    <t>Penalty</t>
  </si>
  <si>
    <t>Payment Terms</t>
  </si>
  <si>
    <t>associates the payment terms with the period over which the terms are offered.</t>
  </si>
  <si>
    <t>Settlement</t>
  </si>
  <si>
    <t>the penalty rate (percentage) charged for late payment.</t>
  </si>
  <si>
    <t>Penalty Surcharge</t>
  </si>
  <si>
    <t>the settlement discount rate (percentage) offered for payment within the settlement period.</t>
  </si>
  <si>
    <t>Settlement Discount</t>
  </si>
  <si>
    <t>the event from which terms are offered for a length of time, identified by a standard code.</t>
  </si>
  <si>
    <t>Event</t>
  </si>
  <si>
    <t>From</t>
  </si>
  <si>
    <t>information directly relating to a note about the payment terms.</t>
  </si>
  <si>
    <t>identifies the set of conditions attached to an agreement or contract relating to payment.</t>
  </si>
  <si>
    <t>information directly relating to the terms and conditions by which payment should be made.</t>
  </si>
  <si>
    <t>identifies a foreign exchange contract in which a rate of exchange has been agreed.</t>
  </si>
  <si>
    <t>Foreign Exchange</t>
  </si>
  <si>
    <t>Exchange Rate</t>
  </si>
  <si>
    <t xml:space="preserve">associates the exchange rate to the allowance or charge to which it applies. </t>
  </si>
  <si>
    <t>the date of the rate of exchange.</t>
  </si>
  <si>
    <t>The factor used for conversion of an amount from one (source) currency to another (target) currency.</t>
  </si>
  <si>
    <t>Calculation Rate</t>
  </si>
  <si>
    <t>identifies the currency exchange market from which the exchange rate is taken.</t>
  </si>
  <si>
    <t>Exchange Market Identification</t>
  </si>
  <si>
    <t>specifies the unit base of the target currency for currencies with small denominations</t>
  </si>
  <si>
    <t>Currency Base</t>
  </si>
  <si>
    <t>Target</t>
  </si>
  <si>
    <t>the target currency of the rate of exchange. This is the currency to which the exchange is being made. (CC Definition)</t>
  </si>
  <si>
    <t>specifies the unit base of the source currency for currencies with small denominations.</t>
  </si>
  <si>
    <t>Source</t>
  </si>
  <si>
    <t>the reference currency of the rate of exchange.  The currency from which the exchange is being made (CC Definition)</t>
  </si>
  <si>
    <t>information that directly relates to the rate of exchange (conversion) between two currencies.</t>
  </si>
  <si>
    <t>associates the tax summary with totals information about each tax category on the invoice.</t>
  </si>
  <si>
    <t>Category Total</t>
  </si>
  <si>
    <t>Tax Total</t>
  </si>
  <si>
    <t>associates the tax summary with totals information for the tax type on the invoice.</t>
  </si>
  <si>
    <t>Tax Amounts</t>
  </si>
  <si>
    <t>information relating to  the tax totals for one type of tax, e.g. VAT (Value Added Tax).</t>
  </si>
  <si>
    <t>Taxable</t>
  </si>
  <si>
    <t>information relating to the tax amounts, taxable and tax amount</t>
  </si>
  <si>
    <t>associates the tax category with totals information for this tax category/rate.</t>
  </si>
  <si>
    <t>the tax rate for this category, as a percentage.</t>
  </si>
  <si>
    <t>a code identifying the category of tax</t>
  </si>
  <si>
    <t>information relating to  the tax totals for one rate/category for one type of tax, e.g. VAT (Value Added Tax).</t>
  </si>
  <si>
    <t>the total that is to be paid for this invoice, including all taxes, but not adjusted by any payment settlement discount or possible penalty charges..</t>
  </si>
  <si>
    <t>To Be Paid</t>
  </si>
  <si>
    <t>Legal Totals</t>
  </si>
  <si>
    <t>the total of line item extension amounts for the entire invoice, but not adjusted by any payment settlement discount or taxation.</t>
  </si>
  <si>
    <t>calculated amounts that are required on an invoice for legal purposes. (Note: totals required for taxation purposes are under tax totals.)</t>
  </si>
  <si>
    <t>associates the invoice line with the base price for the item.</t>
  </si>
  <si>
    <t xml:space="preserve">Invoice Line </t>
  </si>
  <si>
    <t>associates the invoice line with information directly relating to an item (article, product, goods item or service).</t>
  </si>
  <si>
    <t>associates the invoice line item with a charge or allowance.</t>
  </si>
  <si>
    <t>an invoice line may be associated with a receipt advice line if invoicing is done after the receipt stage.</t>
  </si>
  <si>
    <t>Receipt Line</t>
  </si>
  <si>
    <t>an invoice line may be associated with a despatch advice line if invoicing is done at the despatch stage.</t>
  </si>
  <si>
    <t>Despatch Line</t>
  </si>
  <si>
    <t>an invoice line may be associated with an order line if invoicing is done at the ordering stage.</t>
  </si>
  <si>
    <t>the quantity of the item being invoiced on this invoice line.</t>
  </si>
  <si>
    <t>Invoiced</t>
  </si>
  <si>
    <t>identification of the line within the invoice.</t>
  </si>
  <si>
    <t>identification of the despatch line according to the seller's system that generated the Despatch Advice</t>
  </si>
  <si>
    <t>LineId</t>
  </si>
  <si>
    <t>identifies a line of the receipt advice</t>
  </si>
  <si>
    <t>a 'line' on the receipt advice, by which received quantities, shortages and rejects can be recorded and advised back to the seller.</t>
  </si>
  <si>
    <t>Used in ORDER</t>
  </si>
  <si>
    <t>BasePrice</t>
  </si>
  <si>
    <t>Replaced</t>
  </si>
  <si>
    <t>Used in ORDER RESPONSE</t>
  </si>
  <si>
    <t>Used in ORDER, ORDER RESPONSE</t>
  </si>
  <si>
    <t>information directly relating to a line item of a transaction, identifying the one that was replaced by the seller making a substitution, and specifying the original ordered quantity, pricing etc which may be different from the substituted item. However it is assumed that the same hazardous material, shipment etc aspects would not be different.</t>
  </si>
  <si>
    <t>Despatched</t>
  </si>
  <si>
    <t>Transport Handling Unit</t>
  </si>
  <si>
    <t>information about a set of items which can be considered to be an undividable set of items for the purposes of delivery, also know as a 'logistics unit'.</t>
  </si>
  <si>
    <t>identification of the transport handling unit as a whole.</t>
  </si>
  <si>
    <t>identifies by a code the type of transport handling unit used.</t>
  </si>
  <si>
    <t>Handling Unit</t>
  </si>
  <si>
    <t>ASB IE</t>
  </si>
  <si>
    <t>associates the Transport Handling Unit with one or more despatch lines on a despatch advice.</t>
  </si>
  <si>
    <t>Actual</t>
  </si>
  <si>
    <t>associates the Transport Handling Unit with the actual packaging.</t>
  </si>
  <si>
    <t>Line Identification</t>
  </si>
  <si>
    <t>Order Line Identification</t>
  </si>
  <si>
    <t>the quantity of the item advised as despatched on this line item.</t>
  </si>
  <si>
    <t>To Follow</t>
  </si>
  <si>
    <t>the quantity of the item that was not despatched and which will follow in a subsequent despatch, without any further action by the buyer/recipient.</t>
  </si>
  <si>
    <t>the reason why the seller was unable to supply the full scheduled quantity against this despatch line.</t>
  </si>
  <si>
    <t>associates the despatch line with the delivery schedule.</t>
  </si>
  <si>
    <t>Substitute For</t>
  </si>
  <si>
    <t>contains the line item and package details for the delivery of an item on the Despatch Advice, when the despatch is not organised by transport handling unit (THU)</t>
  </si>
  <si>
    <t>Delivered</t>
  </si>
  <si>
    <t>ToFollow</t>
  </si>
  <si>
    <t>associates the despatch line with the transport handling unit.</t>
  </si>
  <si>
    <t>ServiceLevel</t>
  </si>
  <si>
    <t>associates the shipment with the delivery requirement information .</t>
  </si>
  <si>
    <t>gives the quantity of an item on a despatch line actually received by the recipient</t>
  </si>
  <si>
    <t>Short</t>
  </si>
  <si>
    <t>gives the quantity of an item on a despatch line that the recipient found to be missing as compared with the quantity declared as despatched by the seller.</t>
  </si>
  <si>
    <t>Shortage</t>
  </si>
  <si>
    <t>describes the action, by a code, that the buyer/recipient wishes the seller to take as a result of the supplied quantity being short.</t>
  </si>
  <si>
    <t>Rejected</t>
  </si>
  <si>
    <t>gives the quantity of an item on a despatch line that the recipient rejects for some reason.</t>
  </si>
  <si>
    <t>Reject</t>
  </si>
  <si>
    <t>gives the reason, by a code, why recipient has rejected a quantity of an item delivered.</t>
  </si>
  <si>
    <t>describes the action, by a code, that the buyer/recipient wishes the seller to take as a result of finding reject quality-items.</t>
  </si>
  <si>
    <t>gives the date when the delivery was received.</t>
  </si>
  <si>
    <t>Timing</t>
  </si>
  <si>
    <t>Complaint</t>
  </si>
  <si>
    <t>specifies the complaint, by a code, about the timing of the delivery received.</t>
  </si>
  <si>
    <t>associates the receipt line with one despatch advice line. Temporary limitation.</t>
  </si>
  <si>
    <t>specification by a code informing the seller/supplier what they can do with the 'to follow' quantity, e.g. no longer required.</t>
  </si>
  <si>
    <t>Used in RECEIPT ADVICE</t>
  </si>
  <si>
    <t>identification of the Order Line line that this despatch line is related to.</t>
  </si>
  <si>
    <t>the identification given to an Order Line by the buyer.</t>
  </si>
  <si>
    <t>the identification given to an Order Line by the seller.</t>
  </si>
  <si>
    <t>associates the Order Line with information about an individual, a group or a body in the role as destination party for the Order Line</t>
  </si>
  <si>
    <t>associates the Order Line with information directly relating to a delivery request.</t>
  </si>
  <si>
    <t>associates the Order Line with information directly relating to its shipment.</t>
  </si>
  <si>
    <t>associates the Order Line with one or more charges, allowances etc that apply to the Order Line.</t>
  </si>
  <si>
    <t>associates the Order Line with the base price for the item.</t>
  </si>
  <si>
    <t>when the seller has made a substitution, this is used to associate the Order Line with the original one that has been replaced by the seller's substitute</t>
  </si>
  <si>
    <t xml:space="preserve">details about a component of pricing, such as a service, promotion, allowance, or charge, applied to an associated Order Line line or the whole transaction.  </t>
  </si>
  <si>
    <t>delivery information for an order/Order Line about its end-to-end delivery, linked to its delivery schedule and about its packaging.</t>
  </si>
  <si>
    <t>details of an individual, a group or a body in the role as the destination party for the Order Line.</t>
  </si>
  <si>
    <t xml:space="preserve">contains the line item and package details for the delivery of an item on the Despatch Advice. This may only be a part of the quantity for an Order Line or of a single scheduled quantity of a delivery schedule. </t>
  </si>
  <si>
    <t>associates the Order Line with possible alternatives acceptable to the buyer</t>
  </si>
  <si>
    <t>the direction of transit for the shipment stage.</t>
  </si>
  <si>
    <t>associates the shipment stage with information about the period of transit.</t>
  </si>
  <si>
    <t>information relating to a piece of transport equipment (e.g. sea container)</t>
  </si>
  <si>
    <t>identifier of a piece of transport equipment.</t>
  </si>
  <si>
    <t>identifies the type of provider for the transport equipment.</t>
  </si>
  <si>
    <t>Owner</t>
  </si>
  <si>
    <t xml:space="preserve">identifies the type of owner of a piece of transport equipment. </t>
  </si>
  <si>
    <t>code specifying  the size and type of a piece of transport equipment.</t>
  </si>
  <si>
    <t>Disposition</t>
  </si>
  <si>
    <t>describes the current disposition of the transport equipment.</t>
  </si>
  <si>
    <t>Fullness</t>
  </si>
  <si>
    <t>Code indicating whether a piece of transport equipment is full, empty or partially full.</t>
  </si>
  <si>
    <t>indicates whether refrigeration is on or off for the transportation equipment.</t>
  </si>
  <si>
    <t>additional information in free form text relating to the transport equipment.</t>
  </si>
  <si>
    <t>associates the transport equipment with its measurement(s).</t>
  </si>
  <si>
    <t>associates the transport equipment with information about equipment seal(s) applied to it.</t>
  </si>
  <si>
    <t>information directly relating to a measurement of an attribute of the transport equipment.</t>
  </si>
  <si>
    <t>identifies in a formalised way the measureable attribute, or feature, for which a measurement is specified.</t>
  </si>
  <si>
    <t>free text describing the attribute or feature for which the measure is specified.</t>
  </si>
  <si>
    <t>the minimum value in a range of measurement.</t>
  </si>
  <si>
    <t>the maximum value in a range of measurement.</t>
  </si>
  <si>
    <t>associates the transport equipment measurement to the related piece of transport equipment (e.g. sea container)</t>
  </si>
  <si>
    <t>information about a seal used in connection with equipment</t>
  </si>
  <si>
    <t xml:space="preserve">identification on a seal on a piece of transport equipment. </t>
  </si>
  <si>
    <t>Issuer</t>
  </si>
  <si>
    <t>Code identifying which party issues and is responsible for an equipment seal.</t>
  </si>
  <si>
    <t>Condition</t>
  </si>
  <si>
    <t>information relating to the condition of a seal on a piece of equipment.</t>
  </si>
  <si>
    <t>code indicating the status of a seal on a piece of equipment.</t>
  </si>
  <si>
    <t>information directly relating to packaging.</t>
  </si>
  <si>
    <t>identifies a package that contains a quantity of an item being delivered.</t>
  </si>
  <si>
    <t>the quantity within a package.</t>
  </si>
  <si>
    <t>Returnable</t>
  </si>
  <si>
    <t>Material</t>
  </si>
  <si>
    <t>indicates whether the packaging material is returnable or not.</t>
  </si>
  <si>
    <t>associates an outer package with information directly relating to the inner packaging of item(s) when nested in outer packaging.  (Note that this is a re-use of Package within Package ).</t>
  </si>
  <si>
    <t>Contained</t>
  </si>
  <si>
    <t>information directly relating to packaging contained within outer packaging.</t>
  </si>
  <si>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</si>
  <si>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</si>
  <si>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</si>
  <si>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</si>
  <si>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</si>
  <si>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</si>
  <si>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</si>
  <si>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</si>
  <si>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</si>
  <si>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</si>
  <si>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</si>
  <si>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</si>
  <si>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</si>
  <si>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</si>
  <si>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</si>
  <si>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</si>
  <si>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</si>
  <si>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</si>
  <si>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</si>
  <si>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</si>
  <si>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</si>
  <si>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</si>
  <si>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</si>
  <si>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</si>
  <si>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</si>
  <si>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</si>
  <si>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</si>
  <si>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</si>
  <si>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</si>
  <si>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</si>
  <si>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</si>
  <si>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</si>
  <si>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</si>
  <si>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</si>
  <si>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a date (and potentially time) stamp denoting when the Order was issued.</t>
  </si>
  <si>
    <t>Code</t>
  </si>
  <si>
    <t>Measure</t>
  </si>
  <si>
    <t>Quantity</t>
  </si>
  <si>
    <t>Amount</t>
  </si>
  <si>
    <t>the weight (mass) of the goods themselves without any packing. Sometimes known as the "NetNet Weight"</t>
  </si>
  <si>
    <t>0..n</t>
  </si>
  <si>
    <t>Party</t>
  </si>
  <si>
    <t>details of an individual, a group or a body having a role in a business function.</t>
  </si>
  <si>
    <t>an identification of an entity doing business as assigned by an agency operating a party identification scheme.</t>
  </si>
  <si>
    <t>Contact</t>
  </si>
  <si>
    <t>Buyer</t>
  </si>
  <si>
    <t>Seller</t>
  </si>
  <si>
    <t>Alternative names for a party</t>
  </si>
  <si>
    <t>Name</t>
  </si>
  <si>
    <t>Text</t>
  </si>
  <si>
    <t>the name of a party.</t>
  </si>
  <si>
    <t>identifies the department or employee by a unique identity other than their name when given as a contact.</t>
  </si>
  <si>
    <t>identifies the department or employee name given as a contact.</t>
  </si>
  <si>
    <t>Representation Term Qualifier</t>
  </si>
  <si>
    <t>Phone</t>
  </si>
  <si>
    <t>Fax</t>
  </si>
  <si>
    <t>E-mail</t>
  </si>
  <si>
    <t>Address</t>
  </si>
  <si>
    <t>the particulars that identify and locate the place where someone lives or is situated, or where an organisation is situated.</t>
  </si>
  <si>
    <t>Destination</t>
  </si>
  <si>
    <t>a unique identifier given to a specific address within a scheme of registered addresses.</t>
  </si>
  <si>
    <t>Postbox</t>
  </si>
  <si>
    <t>a post office box number or a numbered post box in a post office assigned to a person or organization where letters for them are kept until called for, used as part of an address.</t>
  </si>
  <si>
    <t>Building</t>
  </si>
  <si>
    <t>the identity which uniquely identifies a building within an address.</t>
  </si>
  <si>
    <t>Floor</t>
  </si>
  <si>
    <t>identification by name or number of the floor in a building, as part of an address.</t>
  </si>
  <si>
    <t>Room</t>
  </si>
  <si>
    <t>identifies the room, suite or apartment as part of an address.</t>
  </si>
  <si>
    <t>Street</t>
  </si>
  <si>
    <t>the name of the street, as part of an address.</t>
  </si>
  <si>
    <t>contains additional text information within an address about the street.</t>
  </si>
  <si>
    <t>the name that identifies the location of a house or building: usually within a street as part of an address.</t>
  </si>
  <si>
    <t>the house number or description that identifies a house, building or site: usually within a street as part of an address.</t>
  </si>
  <si>
    <t>identifies an in-house mail location as part of an address.</t>
  </si>
  <si>
    <t>Department</t>
  </si>
  <si>
    <t>the identity of the department of an organisation, used as part of an address.</t>
  </si>
  <si>
    <t>the name of the city, town, village, or a built up area and used as part of an address.</t>
  </si>
  <si>
    <t xml:space="preserve">the identifier for one or more properties according to the postal service of that country; a group of letters and/or numbers added to the postal address to assist in the sorting of mail.  </t>
  </si>
  <si>
    <t xml:space="preserve">the name that identifies the territorial division (a  chief unit of local administration) of a country, as part of an address. </t>
  </si>
  <si>
    <t xml:space="preserve">the code that identifies the territorial division (a  chief unit of local administration) of a country, as part of an address.  </t>
  </si>
  <si>
    <t>Region</t>
  </si>
  <si>
    <t>the name that identifies a non-administrative division of a country, or a commonly used name for a grouping of countries, as part of an address.</t>
  </si>
  <si>
    <t>District</t>
  </si>
  <si>
    <t>the name that identifies a non-administrative division of a city, country sub-entity, or country, as part of an address.</t>
  </si>
  <si>
    <t>Country</t>
  </si>
  <si>
    <t>provides the country part of an address using a code.  ISO3166 alpha codes are recommended.</t>
  </si>
  <si>
    <t>the measure of time offset from UTC (Universal Coordinated Time) for the time zone in which the address is situated. A synonym for UTC is GMT (Greenwich Mean Time).</t>
  </si>
  <si>
    <t>Item</t>
  </si>
  <si>
    <t>Identification</t>
  </si>
  <si>
    <t>Shipping</t>
  </si>
  <si>
    <t>information directly relating to the tax scheme that is applicable to a party.</t>
  </si>
  <si>
    <t>the name of a party as registered with the tax authority. This must be present if a) the tax regulations require it, and b) it is different from the Name element in the Name and Address information of the party.</t>
  </si>
  <si>
    <t>identifies a company as registered with the relevant authority for company regulation. (Note: this is required by the regulations of some tax jurisdictions. It is NOT the same as the registration id of a company within a tax scheme.)</t>
  </si>
  <si>
    <t>information directly relating to a tax scheme.</t>
  </si>
  <si>
    <t>identifies the tax scheme</t>
  </si>
  <si>
    <t xml:space="preserve">the number or virtual 'address' of a telephone in a telecommunication system </t>
  </si>
  <si>
    <t xml:space="preserve">the number or virtual 'address' of a facsimile in a telecommunication system </t>
  </si>
  <si>
    <t xml:space="preserve">the number or virtual 'address' of an e-mail mailbox in the internet </t>
  </si>
  <si>
    <t>Quote</t>
  </si>
  <si>
    <t>Contract</t>
  </si>
  <si>
    <t>1..n</t>
  </si>
  <si>
    <t>information directly relating to a line item of a transaction. It identifies the item but only includes details about the item that are pertinent  to one occurrence on a line item, e.g. quantity etc.</t>
  </si>
  <si>
    <t>the monetary amount that is the total for the line item, including any pricing variation (allowances, charges or discounts) but not adjusted by any payment settlement discount or taxation.</t>
  </si>
  <si>
    <t>the quantity of the item on this line item.</t>
  </si>
  <si>
    <t>the minimum quantity of the item on this line</t>
  </si>
  <si>
    <t>Order Line</t>
  </si>
  <si>
    <t>the maximum quantity of the item on this line</t>
  </si>
  <si>
    <t>the maximum quantity of an item that a customer will allow to be back ordered.</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</si>
  <si>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</si>
  <si>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information directly relating to an item (article, product, goods item or service).</t>
  </si>
  <si>
    <t>Shipment</t>
  </si>
  <si>
    <t>identifies an item, article, product or service.</t>
  </si>
  <si>
    <t>Description</t>
  </si>
  <si>
    <t>a free form field that can be used to give a text description of the item.</t>
  </si>
  <si>
    <t>the unit packaging quantity.</t>
  </si>
  <si>
    <t>the number of items in a pack.</t>
  </si>
  <si>
    <t>Indicator</t>
  </si>
  <si>
    <t>an indicator that denotes whether or not the item was ordered from a catalog.</t>
  </si>
  <si>
    <t>Origin</t>
  </si>
  <si>
    <t>other identification of the product or service that are not explicitly stated as the content of the other elements contained elsewhere</t>
  </si>
  <si>
    <t>information directly relating to a measurement of an attribute of an item.</t>
  </si>
  <si>
    <t>identifies a physical attribute within a set of characteristics that describe something in a formalised way.</t>
  </si>
  <si>
    <t>the value of the measurement</t>
  </si>
  <si>
    <t>Position</t>
  </si>
  <si>
    <t>identifies by a code the position of the physical attribute that is being described.</t>
  </si>
  <si>
    <t>describes an identified physical attribute by a  one of a  set of characteristic descriptions from a formalised list.</t>
  </si>
  <si>
    <t>describes an identified physical attribute by a  narrative description.</t>
  </si>
  <si>
    <t>the placard notation corresponding to the hazard class of the hazardous commodity. Can also be the hazard identification number of the orange placard (upper part) required on the means of transport.</t>
  </si>
  <si>
    <t>the placard endorsement that is to be shown on the shipping papers for the hazardous commodity. Can also be used for the number of the orange placard (lower part) required on the means of transport.</t>
  </si>
  <si>
    <t>additional information regarding the hazardous substance. (Can be used to hold information such as the type of regulatory requirements that apply to a description, e.g. N.O.S. or a Waste Characteristics Code in conjunction with an EPA Waste Stream code).</t>
  </si>
  <si>
    <t>UNDG</t>
  </si>
  <si>
    <t>identifier assigned to transportable hazardous goods within the United Nations.</t>
  </si>
  <si>
    <t>Flashpoint</t>
  </si>
  <si>
    <t>the lowest temperature at which the vapor of a combustible liquid can be made to ignite momentarily in air, known in hazardous goods procedures as the flashpoint.</t>
  </si>
  <si>
    <t>Company Tax Identification</t>
  </si>
  <si>
    <t>Company Registration Identification</t>
  </si>
  <si>
    <t>Account Identification</t>
  </si>
  <si>
    <t>Condition Identification</t>
  </si>
  <si>
    <t>Description Identification</t>
  </si>
  <si>
    <t>the temperature at which emergency procedures apply during the handling of temperature-controlled hazardous goods.</t>
  </si>
  <si>
    <t>Temperature</t>
  </si>
  <si>
    <t>information providing details of temperatures relevant to the handling of hazardous goods.</t>
  </si>
  <si>
    <t>identifier of emergency procedures for hazardous goods.</t>
  </si>
  <si>
    <t>identifier of a medical first aid guide that is relevant to specific hazardous goods.</t>
  </si>
  <si>
    <t>Extension</t>
  </si>
  <si>
    <t>identifier of additional information regarding the hazardous substance. (Can be used to identify information such as the type of regulatory requirements that apply to a description, e.g. N.O.S. or a Waste Characteristics Code in conjunction with an EPA Waste Stream code).</t>
  </si>
  <si>
    <t>information that directly relates to the classification of items according to a (formalised) convention for the classification and description of the items as commodities.</t>
  </si>
  <si>
    <t xml:space="preserve">the high level 'nature of item' code issued by a specific maintenance agency.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</si>
</sst>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2">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8"/>
      <color indexed="9"/>
      <name val="Arial"/>
      <family val="2"/>
    </font>
    <font>
      <b/>
      <sz val="10"/>
      <color indexed="9"/>
      <name val="Arial"/>
      <family val="2"/>
    </font>
    <font>
      <b/>
      <sz val="8"/>
      <name val="Arial"/>
      <family val="2"/>
    </font>
  </fonts>
  <fills count="2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23"/>
        <bgColor indexed="45"/>
      </patternFill>
    </fill>
    <fill>
      <patternFill patternType="gray0625">
        <fgColor indexed="55"/>
        <bgColor indexed="45"/>
      </patternFill>
    </fill>
    <fill>
      <patternFill patternType="gray0625">
        <fgColor indexed="55"/>
        <bgColor indexed="42"/>
      </patternFill>
    </fill>
    <fill>
      <patternFill patternType="gray0625">
        <fgColor indexed="22"/>
      </patternFill>
    </fill>
    <fill>
      <patternFill patternType="solid">
        <fgColor indexed="13"/>
        <bgColor indexed="64"/>
      </patternFill>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gray0625">
        <fgColor indexed="55"/>
        <bgColor indexed="9"/>
      </patternFill>
    </fill>
    <fill>
      <patternFill patternType="solid">
        <fgColor indexed="50"/>
        <bgColor indexed="64"/>
      </patternFill>
    </fill>
    <fill>
      <patternFill patternType="gray0625">
        <fgColor indexed="22"/>
        <bgColor indexed="50"/>
      </patternFill>
    </fill>
    <fill>
      <patternFill patternType="solid">
        <fgColor indexed="50"/>
        <bgColor indexed="64"/>
      </patternFill>
    </fill>
    <fill>
      <patternFill patternType="solid">
        <fgColor indexed="50"/>
        <bgColor indexed="64"/>
      </patternFill>
    </fill>
    <fill>
      <patternFill patternType="gray0625">
        <fgColor indexed="55"/>
        <bgColor indexed="50"/>
      </patternFill>
    </fill>
    <fill>
      <patternFill patternType="solid">
        <fgColor indexed="48"/>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Alignment="1">
      <alignmen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0" fillId="2"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0" borderId="0" xfId="0" applyFont="1" applyFill="1" applyBorder="1" applyAlignment="1">
      <alignment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0" borderId="0" xfId="0" applyFont="1" applyAlignment="1">
      <alignment vertical="top" wrapText="1"/>
    </xf>
    <xf numFmtId="0" fontId="6" fillId="0" borderId="0" xfId="0" applyNumberFormat="1" applyFont="1" applyAlignment="1" applyProtection="1">
      <alignment horizontal="left" vertical="top" wrapText="1"/>
      <protection locked="0"/>
    </xf>
    <xf numFmtId="0" fontId="6" fillId="3" borderId="0" xfId="0" applyFont="1" applyFill="1" applyAlignment="1">
      <alignment vertical="top" wrapText="1"/>
    </xf>
    <xf numFmtId="0" fontId="6" fillId="5" borderId="0" xfId="0" applyNumberFormat="1" applyFont="1" applyFill="1" applyAlignment="1" applyProtection="1">
      <alignment horizontal="left" vertical="top" wrapText="1"/>
      <protection locked="0"/>
    </xf>
    <xf numFmtId="0" fontId="6" fillId="0" borderId="0" xfId="0" applyFont="1" applyFill="1" applyAlignment="1">
      <alignment horizontal="left" vertical="top" wrapText="1"/>
    </xf>
    <xf numFmtId="0" fontId="6" fillId="6" borderId="0" xfId="0" applyFont="1" applyFill="1" applyAlignment="1">
      <alignment vertical="top" wrapText="1"/>
    </xf>
    <xf numFmtId="0" fontId="6" fillId="6" borderId="0" xfId="0" applyFont="1" applyFill="1" applyAlignment="1">
      <alignment horizontal="left" vertical="top" wrapText="1"/>
    </xf>
    <xf numFmtId="0" fontId="6" fillId="6" borderId="0" xfId="0" applyNumberFormat="1" applyFont="1" applyFill="1" applyAlignment="1" applyProtection="1">
      <alignment horizontal="left" vertical="top" wrapText="1"/>
      <protection locked="0"/>
    </xf>
    <xf numFmtId="0" fontId="6" fillId="2" borderId="0" xfId="0" applyFont="1" applyFill="1" applyAlignment="1">
      <alignment vertical="top" wrapText="1"/>
    </xf>
    <xf numFmtId="0" fontId="6" fillId="0" borderId="0" xfId="0" applyFont="1" applyAlignment="1">
      <alignment horizontal="left" vertical="top" wrapText="1"/>
    </xf>
    <xf numFmtId="0" fontId="1" fillId="0" borderId="0" xfId="0" applyFont="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wrapText="1"/>
    </xf>
    <xf numFmtId="0" fontId="1" fillId="5" borderId="0" xfId="0" applyNumberFormat="1" applyFont="1" applyFill="1" applyAlignment="1" applyProtection="1">
      <alignment horizontal="left" vertical="top" wrapText="1"/>
      <protection locked="0"/>
    </xf>
    <xf numFmtId="0" fontId="1" fillId="0" borderId="0" xfId="0" applyFont="1" applyFill="1" applyAlignment="1">
      <alignment vertical="top" wrapText="1"/>
    </xf>
    <xf numFmtId="0" fontId="1" fillId="2" borderId="0" xfId="0" applyFont="1" applyFill="1" applyAlignment="1">
      <alignment vertical="top" wrapText="1"/>
    </xf>
    <xf numFmtId="0" fontId="6" fillId="0" borderId="0" xfId="0" applyNumberFormat="1" applyFont="1" applyFill="1" applyAlignment="1" applyProtection="1">
      <alignment horizontal="left" vertical="top" wrapText="1"/>
      <protection locked="0"/>
    </xf>
    <xf numFmtId="0" fontId="1" fillId="4" borderId="0" xfId="0" applyFont="1" applyFill="1" applyAlignment="1">
      <alignment horizontal="left" vertical="top"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6" fillId="7" borderId="0" xfId="0" applyFont="1" applyFill="1" applyAlignment="1">
      <alignment vertical="top" wrapText="1"/>
    </xf>
    <xf numFmtId="0" fontId="1" fillId="8" borderId="0" xfId="0" applyFont="1" applyFill="1" applyAlignment="1">
      <alignment vertical="top" wrapText="1"/>
    </xf>
    <xf numFmtId="0" fontId="1" fillId="7" borderId="0" xfId="0" applyFont="1" applyFill="1" applyAlignment="1">
      <alignment vertical="top" wrapText="1"/>
    </xf>
    <xf numFmtId="0" fontId="6" fillId="8" borderId="0" xfId="0" applyFont="1" applyFill="1" applyAlignment="1">
      <alignment vertical="top" wrapText="1"/>
    </xf>
    <xf numFmtId="0" fontId="1" fillId="9" borderId="0" xfId="0" applyFont="1" applyFill="1" applyAlignment="1">
      <alignment vertical="top" wrapText="1"/>
    </xf>
    <xf numFmtId="0" fontId="1" fillId="10" borderId="0" xfId="0" applyFont="1" applyFill="1" applyAlignment="1">
      <alignment vertical="top" wrapText="1"/>
    </xf>
    <xf numFmtId="0" fontId="6" fillId="11" borderId="0" xfId="0" applyFont="1" applyFill="1" applyAlignment="1">
      <alignment vertical="top" wrapText="1"/>
    </xf>
    <xf numFmtId="0" fontId="6" fillId="12" borderId="0" xfId="0" applyFont="1" applyFill="1" applyAlignment="1">
      <alignment vertical="top" wrapText="1"/>
    </xf>
    <xf numFmtId="0" fontId="6" fillId="10" borderId="0" xfId="0" applyFont="1" applyFill="1" applyAlignment="1">
      <alignment vertical="top" wrapText="1"/>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4" borderId="0" xfId="0" applyNumberFormat="1" applyFont="1" applyFill="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protection locked="0"/>
    </xf>
    <xf numFmtId="0" fontId="1" fillId="2" borderId="0" xfId="0" applyNumberFormat="1" applyFont="1" applyFill="1" applyAlignment="1" applyProtection="1">
      <alignment horizontal="left" vertical="top" wrapText="1"/>
      <protection locked="0"/>
    </xf>
    <xf numFmtId="0" fontId="1" fillId="11" borderId="0" xfId="0" applyFont="1" applyFill="1" applyAlignment="1">
      <alignment vertical="top" wrapText="1"/>
    </xf>
    <xf numFmtId="0" fontId="1" fillId="4" borderId="0" xfId="0" applyNumberFormat="1" applyFont="1" applyFill="1" applyAlignment="1" applyProtection="1">
      <alignment vertical="top" wrapText="1"/>
      <protection locked="0"/>
    </xf>
    <xf numFmtId="0" fontId="1" fillId="7" borderId="0" xfId="0" applyFont="1" applyFill="1" applyAlignment="1">
      <alignment vertical="top" wrapText="1"/>
    </xf>
    <xf numFmtId="0" fontId="1" fillId="6" borderId="0" xfId="0" applyFont="1" applyFill="1" applyAlignment="1">
      <alignment vertical="top" wrapText="1"/>
    </xf>
    <xf numFmtId="0" fontId="7" fillId="0" borderId="0" xfId="0" applyFont="1" applyAlignment="1">
      <alignment horizontal="center" wrapText="1"/>
    </xf>
    <xf numFmtId="0" fontId="7" fillId="13" borderId="1" xfId="0" applyFont="1" applyFill="1" applyBorder="1" applyAlignment="1">
      <alignment horizontal="center" wrapText="1"/>
    </xf>
    <xf numFmtId="49" fontId="7" fillId="13" borderId="1" xfId="0" applyNumberFormat="1" applyFont="1" applyFill="1" applyBorder="1" applyAlignment="1">
      <alignment horizontal="center" wrapText="1"/>
    </xf>
    <xf numFmtId="0" fontId="8" fillId="14" borderId="2" xfId="0" applyFont="1" applyFill="1" applyAlignment="1">
      <alignment wrapText="1"/>
    </xf>
    <xf numFmtId="0" fontId="8" fillId="14" borderId="2" xfId="0" applyFont="1" applyFill="1" applyAlignment="1">
      <alignment horizontal="center" wrapText="1"/>
    </xf>
    <xf numFmtId="49" fontId="7" fillId="13" borderId="1" xfId="0" applyNumberFormat="1" applyFont="1" applyFill="1" applyBorder="1" applyAlignment="1">
      <alignment wrapText="1"/>
    </xf>
    <xf numFmtId="0" fontId="7" fillId="13" borderId="1" xfId="0" applyFont="1" applyFill="1" applyBorder="1" applyAlignment="1">
      <alignment horizontal="center" textRotation="90" wrapText="1"/>
    </xf>
    <xf numFmtId="0" fontId="6" fillId="15" borderId="0" xfId="0" applyNumberFormat="1" applyFont="1" applyFill="1" applyAlignment="1" applyProtection="1">
      <alignment vertical="top" wrapText="1"/>
      <protection locked="0"/>
    </xf>
    <xf numFmtId="0" fontId="6" fillId="0" borderId="0" xfId="0" applyNumberFormat="1" applyFont="1" applyAlignment="1" applyProtection="1">
      <alignment vertical="top" wrapText="1"/>
      <protection locked="0"/>
    </xf>
    <xf numFmtId="0" fontId="6" fillId="4" borderId="0" xfId="0" applyNumberFormat="1" applyFont="1" applyFill="1" applyAlignment="1" applyProtection="1">
      <alignment vertical="top" wrapText="1"/>
      <protection locked="0"/>
    </xf>
    <xf numFmtId="0" fontId="0" fillId="0" borderId="0" xfId="0" applyNumberFormat="1" applyAlignment="1" applyProtection="1">
      <alignment horizontal="left" vertical="top" wrapText="1"/>
      <protection locked="0"/>
    </xf>
    <xf numFmtId="0" fontId="6" fillId="6" borderId="0" xfId="0" applyFont="1" applyFill="1" applyAlignment="1">
      <alignment/>
    </xf>
    <xf numFmtId="0" fontId="6" fillId="0" borderId="0" xfId="0" applyFont="1" applyAlignment="1">
      <alignment/>
    </xf>
    <xf numFmtId="0" fontId="1" fillId="2" borderId="0" xfId="0" applyFont="1" applyFill="1" applyAlignment="1">
      <alignment/>
    </xf>
    <xf numFmtId="0" fontId="1" fillId="5" borderId="0" xfId="0" applyFont="1" applyFill="1" applyAlignment="1">
      <alignment/>
    </xf>
    <xf numFmtId="0" fontId="1" fillId="16" borderId="0" xfId="0" applyFont="1" applyFill="1" applyBorder="1" applyAlignment="1">
      <alignment/>
    </xf>
    <xf numFmtId="0" fontId="1" fillId="0" borderId="0" xfId="0" applyFont="1" applyAlignment="1">
      <alignment/>
    </xf>
    <xf numFmtId="0" fontId="1" fillId="0" borderId="0" xfId="0" applyFont="1" applyAlignment="1">
      <alignment/>
    </xf>
    <xf numFmtId="0" fontId="1" fillId="17" borderId="0" xfId="0" applyFont="1" applyFill="1" applyAlignment="1">
      <alignment/>
    </xf>
    <xf numFmtId="0" fontId="1" fillId="3" borderId="0" xfId="0" applyFont="1" applyFill="1" applyAlignment="1">
      <alignment vertical="top"/>
    </xf>
    <xf numFmtId="0" fontId="6" fillId="4" borderId="0" xfId="0" applyFont="1" applyFill="1" applyAlignment="1">
      <alignment vertical="top"/>
    </xf>
    <xf numFmtId="0" fontId="1" fillId="4" borderId="0" xfId="0" applyFont="1" applyFill="1" applyAlignment="1">
      <alignment vertical="top"/>
    </xf>
    <xf numFmtId="0" fontId="1" fillId="0" borderId="0" xfId="0" applyFont="1" applyAlignment="1">
      <alignment vertical="top"/>
    </xf>
    <xf numFmtId="0" fontId="1" fillId="0" borderId="0" xfId="0" applyFont="1" applyAlignment="1">
      <alignment vertical="top"/>
    </xf>
    <xf numFmtId="0" fontId="6" fillId="0" borderId="0" xfId="0" applyFont="1" applyAlignment="1">
      <alignment vertical="top"/>
    </xf>
    <xf numFmtId="0" fontId="1" fillId="17" borderId="0" xfId="0" applyFont="1" applyFill="1" applyAlignment="1">
      <alignment vertical="top"/>
    </xf>
    <xf numFmtId="0" fontId="1" fillId="17" borderId="0" xfId="0" applyFont="1" applyFill="1" applyAlignment="1">
      <alignment vertical="top" wrapText="1"/>
    </xf>
    <xf numFmtId="0" fontId="1" fillId="10" borderId="0" xfId="0" applyFont="1" applyFill="1" applyBorder="1" applyAlignment="1">
      <alignment vertical="top" wrapText="1"/>
    </xf>
    <xf numFmtId="0" fontId="6" fillId="0" borderId="0" xfId="0" applyNumberFormat="1" applyFont="1" applyAlignment="1" applyProtection="1">
      <alignment vertical="top" wrapText="1"/>
      <protection locked="0"/>
    </xf>
    <xf numFmtId="0" fontId="1" fillId="0" borderId="0" xfId="0" applyNumberFormat="1" applyFont="1" applyAlignment="1" applyProtection="1">
      <alignment vertical="top" wrapText="1"/>
      <protection locked="0"/>
    </xf>
    <xf numFmtId="0" fontId="0" fillId="4" borderId="0" xfId="0" applyFill="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1" fillId="15" borderId="0" xfId="0" applyNumberFormat="1" applyFont="1" applyFill="1" applyAlignment="1" applyProtection="1">
      <alignment horizontal="left" vertical="top" wrapText="1"/>
      <protection locked="0"/>
    </xf>
    <xf numFmtId="0" fontId="6" fillId="10" borderId="0" xfId="0" applyFont="1" applyFill="1" applyBorder="1" applyAlignment="1">
      <alignment vertical="top" wrapText="1"/>
    </xf>
    <xf numFmtId="0" fontId="6" fillId="17" borderId="0" xfId="0" applyFont="1" applyFill="1" applyAlignment="1">
      <alignment vertical="top" wrapText="1"/>
    </xf>
    <xf numFmtId="0" fontId="0" fillId="2" borderId="0" xfId="0" applyFill="1" applyAlignment="1">
      <alignment/>
    </xf>
    <xf numFmtId="0" fontId="0" fillId="3" borderId="0" xfId="0" applyFill="1" applyAlignment="1">
      <alignment/>
    </xf>
    <xf numFmtId="0" fontId="6" fillId="5" borderId="0" xfId="0" applyFont="1" applyFill="1" applyBorder="1" applyAlignment="1">
      <alignment vertical="top" wrapText="1"/>
    </xf>
    <xf numFmtId="0" fontId="6" fillId="4" borderId="0" xfId="0" applyNumberFormat="1" applyFont="1" applyFill="1" applyAlignment="1" applyProtection="1">
      <alignment horizontal="left" vertical="top" wrapText="1"/>
      <protection locked="0"/>
    </xf>
    <xf numFmtId="0" fontId="6" fillId="2" borderId="0" xfId="0" applyFont="1" applyFill="1" applyAlignment="1">
      <alignment horizontal="left" vertical="top" wrapText="1"/>
    </xf>
    <xf numFmtId="0" fontId="6" fillId="2" borderId="0" xfId="0" applyNumberFormat="1" applyFont="1" applyFill="1" applyAlignment="1" applyProtection="1">
      <alignment horizontal="left" vertical="top" wrapText="1"/>
      <protection locked="0"/>
    </xf>
    <xf numFmtId="0" fontId="0" fillId="0" borderId="0" xfId="0" applyFill="1" applyAlignment="1">
      <alignment/>
    </xf>
    <xf numFmtId="0" fontId="6" fillId="18" borderId="0" xfId="0" applyFont="1" applyFill="1" applyAlignment="1">
      <alignment vertical="top" wrapText="1"/>
    </xf>
    <xf numFmtId="0" fontId="6" fillId="19" borderId="0" xfId="0" applyFont="1" applyFill="1" applyAlignment="1">
      <alignment vertical="top" wrapText="1"/>
    </xf>
    <xf numFmtId="0" fontId="6" fillId="20" borderId="0" xfId="0" applyFont="1" applyFill="1" applyAlignment="1">
      <alignment vertical="top" wrapText="1"/>
    </xf>
    <xf numFmtId="0" fontId="1" fillId="21" borderId="0" xfId="0" applyFont="1" applyFill="1" applyAlignment="1">
      <alignment vertical="top" wrapText="1"/>
    </xf>
    <xf numFmtId="0" fontId="1" fillId="5" borderId="0" xfId="0" applyNumberFormat="1" applyFont="1" applyFill="1" applyBorder="1" applyAlignment="1" applyProtection="1">
      <alignment vertical="top" wrapText="1"/>
      <protection locked="0"/>
    </xf>
    <xf numFmtId="0" fontId="1" fillId="5" borderId="0" xfId="0" applyFont="1" applyFill="1" applyBorder="1" applyAlignment="1">
      <alignment vertical="top" wrapText="1"/>
    </xf>
    <xf numFmtId="0" fontId="1" fillId="20" borderId="0" xfId="0" applyFont="1" applyFill="1" applyBorder="1" applyAlignment="1">
      <alignment vertical="top" wrapText="1"/>
    </xf>
    <xf numFmtId="0" fontId="1" fillId="21" borderId="0" xfId="0" applyFont="1" applyFill="1" applyAlignment="1">
      <alignment vertical="top" wrapText="1"/>
    </xf>
    <xf numFmtId="0" fontId="6" fillId="0" borderId="0" xfId="0" applyNumberFormat="1" applyFont="1" applyFill="1" applyAlignment="1" applyProtection="1">
      <alignment vertical="top" wrapText="1"/>
      <protection locked="0"/>
    </xf>
    <xf numFmtId="0" fontId="7" fillId="13" borderId="0" xfId="0" applyFont="1" applyFill="1" applyBorder="1" applyAlignment="1">
      <alignment horizontal="center" wrapText="1"/>
    </xf>
    <xf numFmtId="49" fontId="7" fillId="13" borderId="0" xfId="0" applyNumberFormat="1" applyFont="1" applyFill="1" applyBorder="1" applyAlignment="1">
      <alignment horizontal="center" wrapText="1"/>
    </xf>
    <xf numFmtId="0" fontId="7" fillId="13" borderId="0" xfId="0" applyFont="1" applyFill="1" applyBorder="1" applyAlignment="1">
      <alignment horizontal="center" textRotation="90" wrapText="1"/>
    </xf>
    <xf numFmtId="0" fontId="1" fillId="18" borderId="0" xfId="0" applyFont="1" applyFill="1" applyAlignment="1">
      <alignment vertical="top" wrapText="1"/>
    </xf>
    <xf numFmtId="0" fontId="6" fillId="22" borderId="0" xfId="0" applyFont="1" applyFill="1" applyAlignment="1">
      <alignment vertical="top" wrapText="1"/>
    </xf>
    <xf numFmtId="0" fontId="1" fillId="20" borderId="0" xfId="0" applyFont="1" applyFill="1" applyAlignment="1">
      <alignment vertical="top" wrapText="1"/>
    </xf>
    <xf numFmtId="0" fontId="6" fillId="0" borderId="0" xfId="0" applyFont="1" applyAlignment="1">
      <alignment horizontal="left" vertical="top" wrapText="1"/>
    </xf>
    <xf numFmtId="0" fontId="6" fillId="6" borderId="0" xfId="0" applyNumberFormat="1" applyFont="1" applyFill="1" applyAlignment="1" applyProtection="1">
      <alignment vertical="top" wrapText="1"/>
      <protection locked="0"/>
    </xf>
    <xf numFmtId="0" fontId="1" fillId="22" borderId="0" xfId="0" applyFont="1" applyFill="1" applyAlignment="1">
      <alignment vertical="top" wrapText="1"/>
    </xf>
    <xf numFmtId="0" fontId="6" fillId="6" borderId="0" xfId="0" applyNumberFormat="1" applyFont="1" applyFill="1" applyAlignment="1" applyProtection="1">
      <alignment vertical="top" wrapText="1"/>
      <protection locked="0"/>
    </xf>
    <xf numFmtId="0" fontId="0" fillId="11" borderId="0" xfId="0" applyFill="1" applyAlignment="1">
      <alignment vertical="top" wrapText="1"/>
    </xf>
    <xf numFmtId="0" fontId="6" fillId="21" borderId="0" xfId="0" applyFont="1" applyFill="1" applyAlignment="1">
      <alignment vertical="top" wrapText="1"/>
    </xf>
    <xf numFmtId="0" fontId="6" fillId="3" borderId="0" xfId="0" applyNumberFormat="1" applyFont="1" applyFill="1" applyAlignment="1" applyProtection="1">
      <alignment vertical="top" wrapText="1"/>
      <protection locked="0"/>
    </xf>
    <xf numFmtId="0" fontId="1" fillId="23" borderId="0" xfId="0" applyFont="1" applyFill="1" applyAlignment="1">
      <alignment vertical="top" wrapText="1"/>
    </xf>
    <xf numFmtId="0" fontId="0" fillId="23" borderId="0" xfId="0" applyFill="1" applyAlignment="1">
      <alignment vertical="top" wrapText="1"/>
    </xf>
    <xf numFmtId="0" fontId="9" fillId="23" borderId="0" xfId="0" applyFont="1" applyFill="1" applyAlignment="1">
      <alignment vertical="top" wrapText="1"/>
    </xf>
    <xf numFmtId="0" fontId="10" fillId="23" borderId="0" xfId="0" applyFont="1" applyFill="1" applyAlignment="1">
      <alignment horizontal="left" vertical="top" wrapText="1"/>
    </xf>
    <xf numFmtId="0" fontId="10" fillId="23" borderId="0" xfId="0" applyFont="1" applyFill="1" applyAlignment="1">
      <alignment vertical="top" wrapText="1"/>
    </xf>
    <xf numFmtId="49" fontId="0" fillId="23" borderId="0" xfId="0" applyNumberFormat="1" applyFill="1" applyAlignment="1">
      <alignment vertical="top" wrapText="1"/>
    </xf>
    <xf numFmtId="0" fontId="1" fillId="23" borderId="0" xfId="0" applyFont="1" applyFill="1" applyAlignment="1">
      <alignment horizontal="left" vertical="top" wrapText="1"/>
    </xf>
    <xf numFmtId="49" fontId="1" fillId="23" borderId="0" xfId="0" applyNumberFormat="1" applyFont="1" applyFill="1" applyAlignment="1">
      <alignment vertical="top" wrapText="1"/>
    </xf>
    <xf numFmtId="0" fontId="1" fillId="23" borderId="0" xfId="0" applyFont="1" applyFill="1" applyAlignment="1">
      <alignment horizontal="center" vertical="top" wrapText="1"/>
    </xf>
    <xf numFmtId="0" fontId="1" fillId="5" borderId="0" xfId="0" applyNumberFormat="1" applyFont="1" applyFill="1" applyBorder="1" applyAlignment="1" applyProtection="1">
      <alignment vertical="top" wrapText="1"/>
      <protection locked="0"/>
    </xf>
    <xf numFmtId="49" fontId="7" fillId="13" borderId="1" xfId="0" applyNumberFormat="1" applyFont="1" applyFill="1" applyBorder="1" applyAlignment="1">
      <alignment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65"/>
  <sheetViews>
    <sheetView tabSelected="1" zoomScale="85" zoomScaleNormal="85" workbookViewId="0" topLeftCell="B1">
      <pane xSplit="6885" ySplit="1845" topLeftCell="R629" activePane="bottomRight" state="split"/>
      <selection pane="topLeft" activeCell="U6" sqref="U5:V6"/>
      <selection pane="bottomLeft" activeCell="B72" sqref="A72:IV72"/>
      <selection pane="topRight" activeCell="S1" sqref="S1:Y16384"/>
      <selection pane="bottomRight" activeCell="Y638" sqref="Y638"/>
    </sheetView>
  </sheetViews>
  <sheetFormatPr defaultColWidth="9.140625" defaultRowHeight="12.75"/>
  <cols>
    <col min="1" max="1" width="8.00390625" style="1" hidden="1" customWidth="1"/>
    <col min="2" max="2" width="10.8515625" style="4" customWidth="1"/>
    <col min="3" max="3" width="16.28125" style="4" customWidth="1"/>
    <col min="4" max="4" width="21.14062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8" customWidth="1"/>
    <col min="17" max="17" width="6.421875" style="4" customWidth="1"/>
    <col min="18" max="18" width="33.28125" style="7" customWidth="1"/>
    <col min="19" max="25" width="2.7109375" style="7" customWidth="1"/>
    <col min="26" max="26" width="22.421875" style="7" bestFit="1" customWidth="1"/>
    <col min="27" max="27" width="25.00390625" style="6" customWidth="1"/>
    <col min="28" max="28" width="13.421875" style="5" customWidth="1"/>
    <col min="29" max="29" width="10.8515625" style="1" customWidth="1"/>
    <col min="30" max="30" width="11.28125" style="4" customWidth="1"/>
    <col min="31" max="36" width="10.8515625" style="4" customWidth="1"/>
    <col min="37" max="37" width="29.8515625" style="1" customWidth="1"/>
    <col min="38" max="43" width="5.57421875" style="1" customWidth="1"/>
    <col min="44" max="44" width="5.57421875" style="3" customWidth="1"/>
    <col min="45" max="16384" width="9.140625" style="4" customWidth="1"/>
  </cols>
  <sheetData>
    <row r="1" spans="2:44" s="62" customFormat="1" ht="120">
      <c r="B1" s="63" t="s">
        <v>584</v>
      </c>
      <c r="C1" s="63" t="s">
        <v>557</v>
      </c>
      <c r="D1" s="63" t="s">
        <v>564</v>
      </c>
      <c r="E1" s="63" t="s">
        <v>566</v>
      </c>
      <c r="F1" s="63" t="s">
        <v>587</v>
      </c>
      <c r="G1" s="64" t="s">
        <v>580</v>
      </c>
      <c r="H1" s="64" t="s">
        <v>563</v>
      </c>
      <c r="I1" s="63" t="s">
        <v>585</v>
      </c>
      <c r="J1" s="65" t="s">
        <v>608</v>
      </c>
      <c r="K1" s="65" t="s">
        <v>13</v>
      </c>
      <c r="L1" s="65" t="s">
        <v>15</v>
      </c>
      <c r="M1" s="66" t="s">
        <v>7</v>
      </c>
      <c r="N1" s="65" t="s">
        <v>5</v>
      </c>
      <c r="O1" s="63" t="s">
        <v>568</v>
      </c>
      <c r="P1" s="63" t="s">
        <v>565</v>
      </c>
      <c r="Q1" s="63" t="s">
        <v>26</v>
      </c>
      <c r="R1" s="67" t="s">
        <v>556</v>
      </c>
      <c r="S1" s="137" t="s">
        <v>588</v>
      </c>
      <c r="T1" s="137" t="s">
        <v>174</v>
      </c>
      <c r="U1" s="137" t="s">
        <v>175</v>
      </c>
      <c r="V1" s="137" t="s">
        <v>176</v>
      </c>
      <c r="W1" s="137" t="s">
        <v>385</v>
      </c>
      <c r="X1" s="137" t="s">
        <v>381</v>
      </c>
      <c r="Y1" s="137" t="s">
        <v>177</v>
      </c>
      <c r="Z1" s="64" t="s">
        <v>586</v>
      </c>
      <c r="AA1" s="64" t="s">
        <v>567</v>
      </c>
      <c r="AB1" s="64" t="s">
        <v>576</v>
      </c>
      <c r="AC1" s="63" t="s">
        <v>569</v>
      </c>
      <c r="AD1" s="63" t="s">
        <v>570</v>
      </c>
      <c r="AE1" s="63" t="s">
        <v>562</v>
      </c>
      <c r="AF1" s="63" t="s">
        <v>571</v>
      </c>
      <c r="AG1" s="63" t="s">
        <v>572</v>
      </c>
      <c r="AH1" s="63" t="s">
        <v>573</v>
      </c>
      <c r="AI1" s="63" t="s">
        <v>574</v>
      </c>
      <c r="AJ1" s="63" t="s">
        <v>575</v>
      </c>
      <c r="AK1" s="63" t="s">
        <v>558</v>
      </c>
      <c r="AL1" s="68" t="s">
        <v>577</v>
      </c>
      <c r="AM1" s="68" t="s">
        <v>578</v>
      </c>
      <c r="AN1" s="68" t="s">
        <v>579</v>
      </c>
      <c r="AO1" s="68" t="s">
        <v>581</v>
      </c>
      <c r="AP1" s="68" t="s">
        <v>582</v>
      </c>
      <c r="AQ1" s="68" t="s">
        <v>583</v>
      </c>
      <c r="AR1" s="68" t="s">
        <v>555</v>
      </c>
    </row>
    <row r="2" spans="2:44" s="62" customFormat="1" ht="45">
      <c r="B2" s="9"/>
      <c r="C2" s="9"/>
      <c r="D2" s="15" t="str">
        <f>CONCATENATE(IF(F2="","",CONCATENATE(F2,"")),"",G2)</f>
        <v>AccountsContact</v>
      </c>
      <c r="E2" s="15" t="str">
        <f>CONCATENATE(IF(F2="","",CONCATENATE(F2,"_ ")),"",G2,". Details")</f>
        <v>Accounts_ Contact. Details</v>
      </c>
      <c r="F2" s="9" t="s">
        <v>389</v>
      </c>
      <c r="G2" s="32" t="s">
        <v>599</v>
      </c>
      <c r="H2" s="32"/>
      <c r="I2" s="32" t="s">
        <v>6</v>
      </c>
      <c r="J2" s="32"/>
      <c r="K2" s="32" t="s">
        <v>6</v>
      </c>
      <c r="L2" s="32"/>
      <c r="M2" s="46"/>
      <c r="N2" s="46"/>
      <c r="O2" s="32"/>
      <c r="P2" s="32"/>
      <c r="Q2" s="19" t="s">
        <v>24</v>
      </c>
      <c r="R2" s="34" t="s">
        <v>90</v>
      </c>
      <c r="S2" s="34"/>
      <c r="T2" s="34"/>
      <c r="U2" s="34"/>
      <c r="V2" s="34"/>
      <c r="W2" s="34"/>
      <c r="X2" s="34"/>
      <c r="Y2" s="34" t="s">
        <v>178</v>
      </c>
      <c r="Z2" s="115"/>
      <c r="AA2" s="115"/>
      <c r="AB2" s="115"/>
      <c r="AC2" s="114"/>
      <c r="AD2" s="114"/>
      <c r="AE2" s="114"/>
      <c r="AF2" s="114"/>
      <c r="AG2" s="114"/>
      <c r="AH2" s="114"/>
      <c r="AI2" s="114"/>
      <c r="AJ2" s="114"/>
      <c r="AK2" s="114"/>
      <c r="AL2" s="116"/>
      <c r="AM2" s="116"/>
      <c r="AN2" s="116"/>
      <c r="AO2" s="116"/>
      <c r="AP2" s="116"/>
      <c r="AQ2" s="116"/>
      <c r="AR2" s="116"/>
    </row>
    <row r="3" spans="2:44" s="62" customFormat="1" ht="33.75">
      <c r="B3" s="1"/>
      <c r="C3" s="1"/>
      <c r="D3" s="13" t="str">
        <f>CONCATENATE(H3,IF(AND(J3="",I3=L3),IF(L3="Identification","ID",L3),CONCATENATE(IF(L3="Identification","ID",I3),J3,(IF(K3="Identifier","ID",IF(AND(J3="",K3="Text"),"",K3))))))</f>
        <v>ID</v>
      </c>
      <c r="E3" s="13" t="str">
        <f>CONCATENATE(IF(F3="","",CONCATENATE(F3,"_ ")),G3,". ",IF(H3="","",CONCATENATE(H3,"_ ")),"",I3,IF(AND(J3="",I3=L3),"",CONCATENATE(". ",IF(J3="","",CONCATENATE(J3,"_ ")),K3)))</f>
        <v>Accounts_ Contact. Identification</v>
      </c>
      <c r="F3" s="1" t="s">
        <v>389</v>
      </c>
      <c r="G3" s="30" t="s">
        <v>599</v>
      </c>
      <c r="H3" s="30"/>
      <c r="I3" s="30" t="s">
        <v>644</v>
      </c>
      <c r="J3" s="30"/>
      <c r="K3" s="30" t="s">
        <v>559</v>
      </c>
      <c r="L3" s="35" t="str">
        <f>IF(AND(OR(I3="Identification",I3="ID"),K3="Identifier"),I3,IF(AND(OR(I3="Time",I3="Date"),K3="Date Time"),I3,K3))</f>
        <v>Identification</v>
      </c>
      <c r="M3" s="42"/>
      <c r="N3" s="42"/>
      <c r="O3" s="30"/>
      <c r="P3" s="39" t="s">
        <v>560</v>
      </c>
      <c r="Q3" s="29" t="s">
        <v>98</v>
      </c>
      <c r="R3" s="54" t="s">
        <v>606</v>
      </c>
      <c r="S3" s="54"/>
      <c r="T3" s="54"/>
      <c r="U3" s="54"/>
      <c r="V3" s="54"/>
      <c r="W3" s="54"/>
      <c r="X3" s="54"/>
      <c r="Y3" s="54" t="s">
        <v>178</v>
      </c>
      <c r="Z3" s="115"/>
      <c r="AA3" s="115"/>
      <c r="AB3" s="115"/>
      <c r="AC3" s="114"/>
      <c r="AD3" s="114"/>
      <c r="AE3" s="114"/>
      <c r="AF3" s="114"/>
      <c r="AG3" s="114"/>
      <c r="AH3" s="114"/>
      <c r="AI3" s="114"/>
      <c r="AJ3" s="114"/>
      <c r="AK3" s="114"/>
      <c r="AL3" s="116"/>
      <c r="AM3" s="116"/>
      <c r="AN3" s="116"/>
      <c r="AO3" s="116"/>
      <c r="AP3" s="116"/>
      <c r="AQ3" s="116"/>
      <c r="AR3" s="116"/>
    </row>
    <row r="4" spans="2:44" s="62" customFormat="1" ht="22.5">
      <c r="B4" s="1"/>
      <c r="C4" s="1"/>
      <c r="D4" s="13" t="str">
        <f>CONCATENATE(H4,IF(AND(J4="",I4=L4),IF(L4="Identification","ID",L4),CONCATENATE(IF(L4="Identification","ID",I4),J4,(IF(K4="Identifier","ID",IF(AND(J4="",K4="Text"),"",K4))))))</f>
        <v>Name</v>
      </c>
      <c r="E4" s="13" t="str">
        <f>CONCATENATE(IF(F4="","",CONCATENATE(F4,"_ ")),G4,". ",IF(H4="","",CONCATENATE(H4,"_ ")),"",I4,IF(AND(J4="",I4=L4),"",CONCATENATE(". ",IF(J4="","",CONCATENATE(J4,"_ ")),K4)))</f>
        <v>Accounts_ Contact. Name. Text</v>
      </c>
      <c r="F4" s="1" t="s">
        <v>389</v>
      </c>
      <c r="G4" s="30" t="s">
        <v>599</v>
      </c>
      <c r="H4" s="30"/>
      <c r="I4" s="30" t="s">
        <v>603</v>
      </c>
      <c r="J4" s="30"/>
      <c r="K4" s="117" t="s">
        <v>604</v>
      </c>
      <c r="L4" s="35" t="str">
        <f>IF(AND(OR(I4="Identification",I4="ID"),K4="Identifier"),I4,IF(AND(OR(I4="Time",I4="Date"),K4="Date Time"),I4,K4))</f>
        <v>Text</v>
      </c>
      <c r="M4" s="44"/>
      <c r="N4" s="44"/>
      <c r="O4" s="30"/>
      <c r="P4" s="39" t="s">
        <v>561</v>
      </c>
      <c r="Q4" s="29" t="s">
        <v>98</v>
      </c>
      <c r="R4" s="54" t="s">
        <v>607</v>
      </c>
      <c r="S4" s="54"/>
      <c r="T4" s="54"/>
      <c r="U4" s="54"/>
      <c r="V4" s="54"/>
      <c r="W4" s="54"/>
      <c r="X4" s="54"/>
      <c r="Y4" s="54" t="s">
        <v>178</v>
      </c>
      <c r="Z4" s="115"/>
      <c r="AA4" s="115"/>
      <c r="AB4" s="115"/>
      <c r="AC4" s="114"/>
      <c r="AD4" s="114"/>
      <c r="AE4" s="114"/>
      <c r="AF4" s="114"/>
      <c r="AG4" s="114"/>
      <c r="AH4" s="114"/>
      <c r="AI4" s="114"/>
      <c r="AJ4" s="114"/>
      <c r="AK4" s="114"/>
      <c r="AL4" s="116"/>
      <c r="AM4" s="116"/>
      <c r="AN4" s="116"/>
      <c r="AO4" s="116"/>
      <c r="AP4" s="116"/>
      <c r="AQ4" s="116"/>
      <c r="AR4" s="116"/>
    </row>
    <row r="5" spans="2:44" s="62" customFormat="1" ht="22.5">
      <c r="B5" s="1"/>
      <c r="C5" s="1"/>
      <c r="D5" s="13" t="str">
        <f>CONCATENATE(H5,IF(AND(J5="",I5=L5),IF(L5="Identification","ID",L5),CONCATENATE(IF(L5="Identification","ID",I5),J5,(IF(K5="Identifier","ID",IF(AND(J5="",K5="Text"),"",K5))))))</f>
        <v>Phone</v>
      </c>
      <c r="E5" s="13" t="str">
        <f>CONCATENATE(IF(F5="","",CONCATENATE(F5,"_ ")),G5,". ",IF(H5="","",CONCATENATE(H5,"_ ")),"",I5,IF(AND(J5="",I5=L5),"",CONCATENATE(". ",IF(J5="","",CONCATENATE(J5,"_ ")),K5)))</f>
        <v>Accounts_ Contact. Phone. Text</v>
      </c>
      <c r="F5" s="1" t="s">
        <v>389</v>
      </c>
      <c r="G5" s="30" t="s">
        <v>599</v>
      </c>
      <c r="H5" s="1"/>
      <c r="I5" s="1" t="s">
        <v>609</v>
      </c>
      <c r="J5" s="1"/>
      <c r="K5" s="30" t="s">
        <v>604</v>
      </c>
      <c r="L5" s="35" t="str">
        <f>IF(AND(OR(I5="Identification",I5="ID"),K5="Identifier"),I5,IF(AND(OR(I5="Time",I5="Date"),K5="Date Time"),I5,K5))</f>
        <v>Text</v>
      </c>
      <c r="M5" s="42"/>
      <c r="N5" s="42"/>
      <c r="O5" s="1"/>
      <c r="P5" s="39" t="s">
        <v>561</v>
      </c>
      <c r="Q5" s="29" t="s">
        <v>98</v>
      </c>
      <c r="R5" s="21" t="s">
        <v>651</v>
      </c>
      <c r="S5" s="21"/>
      <c r="T5" s="21"/>
      <c r="U5" s="21"/>
      <c r="V5" s="21"/>
      <c r="W5" s="21"/>
      <c r="X5" s="21"/>
      <c r="Y5" s="21" t="s">
        <v>178</v>
      </c>
      <c r="Z5" s="115"/>
      <c r="AA5" s="115"/>
      <c r="AB5" s="115"/>
      <c r="AC5" s="114"/>
      <c r="AD5" s="114"/>
      <c r="AE5" s="114"/>
      <c r="AF5" s="114"/>
      <c r="AG5" s="114"/>
      <c r="AH5" s="114"/>
      <c r="AI5" s="114"/>
      <c r="AJ5" s="114"/>
      <c r="AK5" s="114"/>
      <c r="AL5" s="116"/>
      <c r="AM5" s="116"/>
      <c r="AN5" s="116"/>
      <c r="AO5" s="116"/>
      <c r="AP5" s="116"/>
      <c r="AQ5" s="116"/>
      <c r="AR5" s="116"/>
    </row>
    <row r="6" spans="2:44" s="62" customFormat="1" ht="22.5">
      <c r="B6" s="1"/>
      <c r="C6" s="1"/>
      <c r="D6" s="13" t="str">
        <f>CONCATENATE(H6,IF(AND(J6="",I6=L6),IF(L6="Identification","ID",L6),CONCATENATE(IF(L6="Identification","ID",I6),J6,(IF(K6="Identifier","ID",IF(AND(J6="",K6="Text"),"",K6))))))</f>
        <v>Fax</v>
      </c>
      <c r="E6" s="13" t="str">
        <f>CONCATENATE(IF(F6="","",CONCATENATE(F6,"_ ")),G6,". ",IF(H6="","",CONCATENATE(H6,"_ ")),"",I6,IF(AND(J6="",I6=L6),"",CONCATENATE(". ",IF(J6="","",CONCATENATE(J6,"_ ")),K6)))</f>
        <v>Accounts_ Contact. Fax. Text</v>
      </c>
      <c r="F6" s="1" t="s">
        <v>389</v>
      </c>
      <c r="G6" s="30" t="s">
        <v>599</v>
      </c>
      <c r="H6" s="35"/>
      <c r="I6" s="17" t="s">
        <v>610</v>
      </c>
      <c r="J6" s="35"/>
      <c r="K6" s="30" t="s">
        <v>604</v>
      </c>
      <c r="L6" s="35" t="str">
        <f>IF(AND(OR(I6="Identification",I6="ID"),K6="Identifier"),I6,IF(AND(OR(I6="Time",I6="Date"),K6="Date Time"),I6,K6))</f>
        <v>Text</v>
      </c>
      <c r="M6" s="42"/>
      <c r="N6" s="42"/>
      <c r="O6" s="35"/>
      <c r="P6" s="39" t="s">
        <v>561</v>
      </c>
      <c r="Q6" s="29" t="s">
        <v>98</v>
      </c>
      <c r="R6" s="21" t="s">
        <v>652</v>
      </c>
      <c r="S6" s="21"/>
      <c r="T6" s="21"/>
      <c r="U6" s="21"/>
      <c r="V6" s="21"/>
      <c r="W6" s="21"/>
      <c r="X6" s="21"/>
      <c r="Y6" s="21" t="s">
        <v>178</v>
      </c>
      <c r="Z6" s="115"/>
      <c r="AA6" s="115"/>
      <c r="AB6" s="115"/>
      <c r="AC6" s="114"/>
      <c r="AD6" s="114"/>
      <c r="AE6" s="114"/>
      <c r="AF6" s="114"/>
      <c r="AG6" s="114"/>
      <c r="AH6" s="114"/>
      <c r="AI6" s="114"/>
      <c r="AJ6" s="114"/>
      <c r="AK6" s="114"/>
      <c r="AL6" s="116"/>
      <c r="AM6" s="116"/>
      <c r="AN6" s="116"/>
      <c r="AO6" s="116"/>
      <c r="AP6" s="116"/>
      <c r="AQ6" s="116"/>
      <c r="AR6" s="116"/>
    </row>
    <row r="7" spans="2:44" s="62" customFormat="1" ht="22.5">
      <c r="B7" s="1"/>
      <c r="C7" s="1"/>
      <c r="D7" s="13" t="str">
        <f>CONCATENATE(H7,IF(AND(J7="",I7=L7),IF(L7="Identification","ID",L7),CONCATENATE(IF(L7="Identification","ID",I7),J7,(IF(K7="Identifier","ID",IF(AND(J7="",K7="Text"),"",K7))))))</f>
        <v>E-mail</v>
      </c>
      <c r="E7" s="13" t="str">
        <f>CONCATENATE(IF(F7="","",CONCATENATE(F7,"_ ")),G7,". ",IF(H7="","",CONCATENATE(H7,"_ ")),"",I7,IF(AND(J7="",I7=L7),"",CONCATENATE(". ",IF(J7="","",CONCATENATE(J7,"_ ")),K7)))</f>
        <v>Accounts_ Contact. E-mail. Text</v>
      </c>
      <c r="F7" s="1" t="s">
        <v>389</v>
      </c>
      <c r="G7" s="30" t="s">
        <v>599</v>
      </c>
      <c r="H7" s="35"/>
      <c r="I7" s="17" t="s">
        <v>611</v>
      </c>
      <c r="J7" s="35"/>
      <c r="K7" s="30" t="s">
        <v>604</v>
      </c>
      <c r="L7" s="35" t="str">
        <f>IF(AND(OR(I7="Identification",I7="ID"),K7="Identifier"),I7,IF(AND(OR(I7="Time",I7="Date"),K7="Date Time"),I7,K7))</f>
        <v>Text</v>
      </c>
      <c r="M7" s="42"/>
      <c r="N7" s="42"/>
      <c r="O7" s="35"/>
      <c r="P7" s="39" t="s">
        <v>561</v>
      </c>
      <c r="Q7" s="29" t="s">
        <v>98</v>
      </c>
      <c r="R7" s="21" t="s">
        <v>653</v>
      </c>
      <c r="S7" s="21"/>
      <c r="T7" s="21"/>
      <c r="U7" s="21"/>
      <c r="V7" s="21"/>
      <c r="W7" s="21"/>
      <c r="X7" s="21"/>
      <c r="Y7" s="21" t="s">
        <v>178</v>
      </c>
      <c r="Z7" s="115"/>
      <c r="AA7" s="115"/>
      <c r="AB7" s="115"/>
      <c r="AC7" s="114"/>
      <c r="AD7" s="114"/>
      <c r="AE7" s="114"/>
      <c r="AF7" s="114"/>
      <c r="AG7" s="114"/>
      <c r="AH7" s="114"/>
      <c r="AI7" s="114"/>
      <c r="AJ7" s="114"/>
      <c r="AK7" s="114"/>
      <c r="AL7" s="116"/>
      <c r="AM7" s="116"/>
      <c r="AN7" s="116"/>
      <c r="AO7" s="116"/>
      <c r="AP7" s="116"/>
      <c r="AQ7" s="116"/>
      <c r="AR7" s="116"/>
    </row>
    <row r="8" spans="2:44" s="62" customFormat="1" ht="22.5">
      <c r="B8" s="98"/>
      <c r="C8" s="98"/>
      <c r="D8" s="15" t="str">
        <f>CONCATENATE(IF(F8="","",CONCATENATE(F8,"")),"",G8)</f>
        <v>ActualPackage</v>
      </c>
      <c r="E8" s="15" t="str">
        <f>CONCATENATE(IF(F8="","",CONCATENATE(F8,"_ ")),"",G8,". Details")</f>
        <v>Actual_ Package. Details</v>
      </c>
      <c r="F8" s="9" t="s">
        <v>470</v>
      </c>
      <c r="G8" s="19" t="s">
        <v>321</v>
      </c>
      <c r="H8" s="19"/>
      <c r="I8" s="32" t="s">
        <v>6</v>
      </c>
      <c r="J8" s="19"/>
      <c r="K8" s="32" t="s">
        <v>6</v>
      </c>
      <c r="L8" s="2" t="str">
        <f aca="true" t="shared" si="0" ref="L8:L28">IF(AND(OR(I8="Identification",I8="ID"),K8="Identifier"),I8,IF(AND(OR(I8="Time",I8="Date"),K8="Date Time"),I8,K8))</f>
        <v>Details</v>
      </c>
      <c r="M8" s="96"/>
      <c r="N8" s="96"/>
      <c r="O8" s="19"/>
      <c r="P8" s="19"/>
      <c r="Q8" s="26" t="s">
        <v>24</v>
      </c>
      <c r="R8" s="23" t="s">
        <v>546</v>
      </c>
      <c r="S8" s="23"/>
      <c r="T8" s="23"/>
      <c r="U8" s="23"/>
      <c r="V8" s="23"/>
      <c r="W8" s="23" t="s">
        <v>178</v>
      </c>
      <c r="X8" s="23"/>
      <c r="Y8" s="23"/>
      <c r="Z8" s="115"/>
      <c r="AA8" s="115"/>
      <c r="AB8" s="115"/>
      <c r="AC8" s="114"/>
      <c r="AD8" s="114"/>
      <c r="AE8" s="114"/>
      <c r="AF8" s="114"/>
      <c r="AG8" s="114"/>
      <c r="AH8" s="114"/>
      <c r="AI8" s="114"/>
      <c r="AJ8" s="114"/>
      <c r="AK8" s="114"/>
      <c r="AL8" s="116"/>
      <c r="AM8" s="116"/>
      <c r="AN8" s="116"/>
      <c r="AO8" s="116"/>
      <c r="AP8" s="116"/>
      <c r="AQ8" s="116"/>
      <c r="AR8" s="116"/>
    </row>
    <row r="9" spans="2:44" s="62" customFormat="1" ht="22.5">
      <c r="B9"/>
      <c r="C9"/>
      <c r="D9" s="13" t="str">
        <f>CONCATENATE(H9,IF(AND(J9="",I9=L9),IF(L9="Identification","ID",L9),CONCATENATE(IF(L9="Identification","ID",I9),J9,(IF(K9="Identifier","ID",IF(AND(J9="",K9="Text"),"",K9))))))</f>
        <v>ID</v>
      </c>
      <c r="E9" s="13" t="str">
        <f>CONCATENATE(IF(F9="","",CONCATENATE(F9,"_ ")),G9,". ",IF(H9="","",CONCATENATE(H9,"_ ")),"",I9,IF(AND(J9="",I9=L9),"",CONCATENATE(". ",IF(J9="","",CONCATENATE(J9,"_ ")),K9)))</f>
        <v>Actual_ Package. Identification</v>
      </c>
      <c r="F9" s="1" t="s">
        <v>470</v>
      </c>
      <c r="G9" s="20" t="s">
        <v>321</v>
      </c>
      <c r="H9" s="20"/>
      <c r="I9" s="125" t="s">
        <v>644</v>
      </c>
      <c r="J9" s="20"/>
      <c r="K9" s="20" t="s">
        <v>559</v>
      </c>
      <c r="L9" s="2" t="str">
        <f t="shared" si="0"/>
        <v>Identification</v>
      </c>
      <c r="M9" s="97"/>
      <c r="N9" s="97"/>
      <c r="O9" s="20"/>
      <c r="P9" s="29" t="s">
        <v>560</v>
      </c>
      <c r="Q9" s="29" t="s">
        <v>98</v>
      </c>
      <c r="R9" s="21" t="s">
        <v>547</v>
      </c>
      <c r="S9" s="21"/>
      <c r="T9" s="21"/>
      <c r="U9" s="21"/>
      <c r="V9" s="21"/>
      <c r="W9" s="21" t="s">
        <v>178</v>
      </c>
      <c r="X9" s="21"/>
      <c r="Y9" s="21"/>
      <c r="Z9" s="115"/>
      <c r="AA9" s="115"/>
      <c r="AB9" s="115"/>
      <c r="AC9" s="114"/>
      <c r="AD9" s="114"/>
      <c r="AE9" s="114"/>
      <c r="AF9" s="114"/>
      <c r="AG9" s="114"/>
      <c r="AH9" s="114"/>
      <c r="AI9" s="114"/>
      <c r="AJ9" s="114"/>
      <c r="AK9" s="114"/>
      <c r="AL9" s="116"/>
      <c r="AM9" s="116"/>
      <c r="AN9" s="116"/>
      <c r="AO9" s="116"/>
      <c r="AP9" s="116"/>
      <c r="AQ9" s="116"/>
      <c r="AR9" s="116"/>
    </row>
    <row r="10" spans="2:44" s="62" customFormat="1" ht="12.75">
      <c r="B10"/>
      <c r="C10"/>
      <c r="D10" s="13" t="str">
        <f>CONCATENATE(H10,IF(AND(J10="",I10=L10),IF(L10="Identification","ID",L10),CONCATENATE(IF(L10="Identification","ID",I10),J10,(IF(K10="Identifier","ID",IF(AND(J10="",K10="Text"),"",K10))))))</f>
        <v>Quantity</v>
      </c>
      <c r="E10" s="13" t="str">
        <f>CONCATENATE(IF(F10="","",CONCATENATE(F10,"_ ")),G10,". ",IF(H10="","",CONCATENATE(H10,"_ ")),"",I10,IF(AND(J10="",I10=L10),"",CONCATENATE(". ",IF(J10="","",CONCATENATE(J10,"_ ")),K10)))</f>
        <v>Actual_ Package. Quantity</v>
      </c>
      <c r="F10" s="1" t="s">
        <v>470</v>
      </c>
      <c r="G10" s="20" t="s">
        <v>321</v>
      </c>
      <c r="H10" s="20"/>
      <c r="I10" s="20" t="s">
        <v>592</v>
      </c>
      <c r="J10" s="20"/>
      <c r="K10" s="20" t="s">
        <v>592</v>
      </c>
      <c r="L10" s="2" t="str">
        <f t="shared" si="0"/>
        <v>Quantity</v>
      </c>
      <c r="M10" s="97"/>
      <c r="N10" s="97"/>
      <c r="O10" s="20"/>
      <c r="P10" s="29" t="s">
        <v>561</v>
      </c>
      <c r="Q10" s="29" t="s">
        <v>98</v>
      </c>
      <c r="R10" s="21" t="s">
        <v>548</v>
      </c>
      <c r="S10" s="21"/>
      <c r="T10" s="21"/>
      <c r="U10" s="21"/>
      <c r="V10" s="21"/>
      <c r="W10" s="21" t="s">
        <v>178</v>
      </c>
      <c r="X10" s="21"/>
      <c r="Y10" s="21"/>
      <c r="Z10" s="115"/>
      <c r="AA10" s="115"/>
      <c r="AB10" s="115"/>
      <c r="AC10" s="114"/>
      <c r="AD10" s="114"/>
      <c r="AE10" s="114"/>
      <c r="AF10" s="114"/>
      <c r="AG10" s="114"/>
      <c r="AH10" s="114"/>
      <c r="AI10" s="114"/>
      <c r="AJ10" s="114"/>
      <c r="AK10" s="114"/>
      <c r="AL10" s="116"/>
      <c r="AM10" s="116"/>
      <c r="AN10" s="116"/>
      <c r="AO10" s="116"/>
      <c r="AP10" s="116"/>
      <c r="AQ10" s="116"/>
      <c r="AR10" s="116"/>
    </row>
    <row r="11" spans="2:44" s="62" customFormat="1" ht="22.5">
      <c r="B11"/>
      <c r="C11"/>
      <c r="D11" s="13" t="str">
        <f>CONCATENATE(H11,IF(AND(J11="",I11=L11),IF(L11="Identification","ID",L11),CONCATENATE(IF(L11="Identification","ID",I11),J11,(IF(K11="Identifier","ID",IF(AND(J11="",K11="Text"),"",K11))))))</f>
        <v>ReturnableMaterialIndicator</v>
      </c>
      <c r="E11" s="13" t="str">
        <f>CONCATENATE(IF(F11="","",CONCATENATE(F11,"_ ")),G11,". ",IF(H11="","",CONCATENATE(H11,"_ ")),"",I11,IF(AND(J11="",I11=L11),"",CONCATENATE(". ",IF(J11="","",CONCATENATE(J11,"_ ")),K11)))</f>
        <v>Actual_ Package. Returnable_ Material. Indicator</v>
      </c>
      <c r="F11" s="1" t="s">
        <v>470</v>
      </c>
      <c r="G11" s="20" t="s">
        <v>321</v>
      </c>
      <c r="H11" s="20" t="s">
        <v>549</v>
      </c>
      <c r="I11" s="20" t="s">
        <v>550</v>
      </c>
      <c r="J11" s="20"/>
      <c r="K11" s="20" t="s">
        <v>672</v>
      </c>
      <c r="L11" s="2" t="str">
        <f t="shared" si="0"/>
        <v>Indicator</v>
      </c>
      <c r="M11" s="97"/>
      <c r="N11" s="97"/>
      <c r="O11" s="20"/>
      <c r="P11" s="29" t="s">
        <v>561</v>
      </c>
      <c r="Q11" s="29" t="s">
        <v>98</v>
      </c>
      <c r="R11" s="21" t="s">
        <v>551</v>
      </c>
      <c r="S11" s="21"/>
      <c r="T11" s="21"/>
      <c r="U11" s="21"/>
      <c r="V11" s="21"/>
      <c r="W11" s="21" t="s">
        <v>178</v>
      </c>
      <c r="X11" s="21"/>
      <c r="Y11" s="21"/>
      <c r="Z11" s="115"/>
      <c r="AA11" s="115"/>
      <c r="AB11" s="115"/>
      <c r="AC11" s="114"/>
      <c r="AD11" s="114"/>
      <c r="AE11" s="114"/>
      <c r="AF11" s="114"/>
      <c r="AG11" s="114"/>
      <c r="AH11" s="114"/>
      <c r="AI11" s="114"/>
      <c r="AJ11" s="114"/>
      <c r="AK11" s="114"/>
      <c r="AL11" s="116"/>
      <c r="AM11" s="116"/>
      <c r="AN11" s="116"/>
      <c r="AO11" s="116"/>
      <c r="AP11" s="116"/>
      <c r="AQ11" s="116"/>
      <c r="AR11" s="116"/>
    </row>
    <row r="12" spans="2:44" s="62" customFormat="1" ht="56.25">
      <c r="B12" s="99"/>
      <c r="C12" s="99"/>
      <c r="D12" s="12" t="str">
        <f>CONCATENATE(IF(M12="","",CONCATENATE(M12,"")),"",N12)</f>
        <v>ContainedPackage</v>
      </c>
      <c r="E12" s="12" t="str">
        <f>CONCATENATE(IF(F12="","",CONCATENATE(F12,"_ ")),G12,". ",IF(M12="","",CONCATENATE(M12,"_ ")),"",N12)</f>
        <v>Actual_ Package. Contained_ Package</v>
      </c>
      <c r="F12" s="11" t="s">
        <v>470</v>
      </c>
      <c r="G12" s="16" t="s">
        <v>321</v>
      </c>
      <c r="H12" s="105" t="s">
        <v>553</v>
      </c>
      <c r="I12" s="105" t="s">
        <v>321</v>
      </c>
      <c r="J12" s="47"/>
      <c r="K12" s="105" t="s">
        <v>321</v>
      </c>
      <c r="L12" s="2" t="str">
        <f t="shared" si="0"/>
        <v>Package</v>
      </c>
      <c r="M12" s="16" t="s">
        <v>553</v>
      </c>
      <c r="N12" s="16" t="s">
        <v>321</v>
      </c>
      <c r="O12" s="16"/>
      <c r="P12" s="16" t="s">
        <v>561</v>
      </c>
      <c r="Q12" s="16" t="s">
        <v>25</v>
      </c>
      <c r="R12" s="71" t="s">
        <v>552</v>
      </c>
      <c r="S12" s="71"/>
      <c r="T12" s="71"/>
      <c r="U12" s="71"/>
      <c r="V12" s="71"/>
      <c r="W12" s="71" t="s">
        <v>178</v>
      </c>
      <c r="X12" s="71"/>
      <c r="Y12" s="71"/>
      <c r="Z12" s="115"/>
      <c r="AA12" s="115"/>
      <c r="AB12" s="115"/>
      <c r="AC12" s="114"/>
      <c r="AD12" s="114"/>
      <c r="AE12" s="114"/>
      <c r="AF12" s="114"/>
      <c r="AG12" s="114"/>
      <c r="AH12" s="114"/>
      <c r="AI12" s="114"/>
      <c r="AJ12" s="114"/>
      <c r="AK12" s="114"/>
      <c r="AL12" s="116"/>
      <c r="AM12" s="116"/>
      <c r="AN12" s="116"/>
      <c r="AO12" s="116"/>
      <c r="AP12" s="116"/>
      <c r="AQ12" s="116"/>
      <c r="AR12" s="116"/>
    </row>
    <row r="13" spans="2:44" s="62" customFormat="1" ht="22.5">
      <c r="B13" s="98"/>
      <c r="C13" s="98"/>
      <c r="D13" s="15" t="str">
        <f>CONCATENATE(IF(F13="","",CONCATENATE(F13,"")),"",G13)</f>
        <v>ActualShipment</v>
      </c>
      <c r="E13" s="15" t="str">
        <f>CONCATENATE(IF(F13="","",CONCATENATE(F13,"_ ")),"",G13,". Details")</f>
        <v>Actual_ Shipment. Details</v>
      </c>
      <c r="F13" s="9" t="s">
        <v>470</v>
      </c>
      <c r="G13" s="19" t="s">
        <v>666</v>
      </c>
      <c r="H13" s="19"/>
      <c r="I13" s="118" t="s">
        <v>6</v>
      </c>
      <c r="J13" s="19"/>
      <c r="K13" s="118" t="s">
        <v>6</v>
      </c>
      <c r="L13" s="2" t="str">
        <f t="shared" si="0"/>
        <v>Details</v>
      </c>
      <c r="M13" s="96"/>
      <c r="N13" s="96"/>
      <c r="O13" s="19"/>
      <c r="P13" s="19"/>
      <c r="Q13" s="26" t="s">
        <v>24</v>
      </c>
      <c r="R13" s="23" t="s">
        <v>352</v>
      </c>
      <c r="S13" s="23"/>
      <c r="T13" s="23"/>
      <c r="U13" s="23"/>
      <c r="V13" s="23"/>
      <c r="W13" s="23" t="s">
        <v>178</v>
      </c>
      <c r="X13" s="23"/>
      <c r="Y13" s="23"/>
      <c r="Z13" s="115"/>
      <c r="AA13" s="115"/>
      <c r="AB13" s="115"/>
      <c r="AC13" s="114"/>
      <c r="AD13" s="114"/>
      <c r="AE13" s="114"/>
      <c r="AF13" s="114"/>
      <c r="AG13" s="114"/>
      <c r="AH13" s="114"/>
      <c r="AI13" s="114"/>
      <c r="AJ13" s="114"/>
      <c r="AK13" s="114"/>
      <c r="AL13" s="116"/>
      <c r="AM13" s="116"/>
      <c r="AN13" s="116"/>
      <c r="AO13" s="116"/>
      <c r="AP13" s="116"/>
      <c r="AQ13" s="116"/>
      <c r="AR13" s="116"/>
    </row>
    <row r="14" spans="2:44" s="62" customFormat="1" ht="22.5">
      <c r="B14"/>
      <c r="C14"/>
      <c r="D14" s="13" t="str">
        <f aca="true" t="shared" si="1" ref="D14:D24">CONCATENATE(H14,IF(AND(J14="",I14=L14),IF(L14="Identification","ID",L14),CONCATENATE(IF(L14="Identification","ID",I14),J14,(IF(K14="Identifier","ID",IF(AND(J14="",K14="Text"),"",K14))))))</f>
        <v>ID</v>
      </c>
      <c r="E14" s="13" t="str">
        <f aca="true" t="shared" si="2" ref="E14:E24">CONCATENATE(IF(F14="","",CONCATENATE(F14,"_ ")),G14,". ",IF(H14="","",CONCATENATE(H14,"_ ")),"",I14,IF(AND(J14="",I14=L14),"",CONCATENATE(". ",IF(J14="","",CONCATENATE(J14,"_ ")),K14)))</f>
        <v>Actual_ Shipment. Identification</v>
      </c>
      <c r="F14" s="1" t="s">
        <v>470</v>
      </c>
      <c r="G14" s="20" t="s">
        <v>666</v>
      </c>
      <c r="H14" s="20"/>
      <c r="I14" s="125" t="s">
        <v>644</v>
      </c>
      <c r="J14" s="20"/>
      <c r="K14" s="20" t="s">
        <v>559</v>
      </c>
      <c r="L14" s="2" t="str">
        <f t="shared" si="0"/>
        <v>Identification</v>
      </c>
      <c r="M14" s="97"/>
      <c r="N14" s="97"/>
      <c r="O14" s="20"/>
      <c r="P14" s="20" t="s">
        <v>560</v>
      </c>
      <c r="Q14" s="29" t="s">
        <v>98</v>
      </c>
      <c r="R14" s="21" t="s">
        <v>353</v>
      </c>
      <c r="S14" s="21"/>
      <c r="T14" s="21"/>
      <c r="U14" s="21"/>
      <c r="V14" s="21"/>
      <c r="W14" s="21" t="s">
        <v>178</v>
      </c>
      <c r="X14" s="21"/>
      <c r="Y14" s="21"/>
      <c r="Z14" s="115"/>
      <c r="AA14" s="115"/>
      <c r="AB14" s="115"/>
      <c r="AC14" s="114"/>
      <c r="AD14" s="114"/>
      <c r="AE14" s="114"/>
      <c r="AF14" s="114"/>
      <c r="AG14" s="114"/>
      <c r="AH14" s="114"/>
      <c r="AI14" s="114"/>
      <c r="AJ14" s="114"/>
      <c r="AK14" s="114"/>
      <c r="AL14" s="116"/>
      <c r="AM14" s="116"/>
      <c r="AN14" s="116"/>
      <c r="AO14" s="116"/>
      <c r="AP14" s="116"/>
      <c r="AQ14" s="116"/>
      <c r="AR14" s="116"/>
    </row>
    <row r="15" spans="2:44" s="62" customFormat="1" ht="22.5">
      <c r="B15"/>
      <c r="C15"/>
      <c r="D15" s="13" t="str">
        <f t="shared" si="1"/>
        <v>ServiceLevelCode</v>
      </c>
      <c r="E15" s="13" t="str">
        <f t="shared" si="2"/>
        <v>Actual_ Shipment. ServiceLevel. Code</v>
      </c>
      <c r="F15" s="1" t="s">
        <v>470</v>
      </c>
      <c r="G15" s="20" t="s">
        <v>666</v>
      </c>
      <c r="H15" s="20"/>
      <c r="I15" s="29" t="s">
        <v>484</v>
      </c>
      <c r="J15" s="29"/>
      <c r="K15" s="20" t="s">
        <v>590</v>
      </c>
      <c r="L15" s="2" t="str">
        <f t="shared" si="0"/>
        <v>Code</v>
      </c>
      <c r="M15" s="97"/>
      <c r="N15" s="97"/>
      <c r="O15" s="20"/>
      <c r="P15" s="29" t="s">
        <v>561</v>
      </c>
      <c r="Q15" s="29" t="s">
        <v>98</v>
      </c>
      <c r="R15" s="21" t="s">
        <v>354</v>
      </c>
      <c r="S15" s="21"/>
      <c r="T15" s="21"/>
      <c r="U15" s="21"/>
      <c r="V15" s="21"/>
      <c r="W15" s="21" t="s">
        <v>178</v>
      </c>
      <c r="X15" s="21"/>
      <c r="Y15" s="21"/>
      <c r="Z15" s="115"/>
      <c r="AA15" s="115"/>
      <c r="AB15" s="115"/>
      <c r="AC15" s="114"/>
      <c r="AD15" s="114"/>
      <c r="AE15" s="114"/>
      <c r="AF15" s="114"/>
      <c r="AG15" s="114"/>
      <c r="AH15" s="114"/>
      <c r="AI15" s="114"/>
      <c r="AJ15" s="114"/>
      <c r="AK15" s="114"/>
      <c r="AL15" s="116"/>
      <c r="AM15" s="116"/>
      <c r="AN15" s="116"/>
      <c r="AO15" s="116"/>
      <c r="AP15" s="116"/>
      <c r="AQ15" s="116"/>
      <c r="AR15" s="116"/>
    </row>
    <row r="16" spans="2:44" s="62" customFormat="1" ht="22.5">
      <c r="B16"/>
      <c r="C16"/>
      <c r="D16" s="13" t="str">
        <f t="shared" si="1"/>
        <v>HandlingInstructions</v>
      </c>
      <c r="E16" s="13" t="str">
        <f t="shared" si="2"/>
        <v>Actual_ Shipment. Handling_ Instructions. Text</v>
      </c>
      <c r="F16" s="1" t="s">
        <v>470</v>
      </c>
      <c r="G16" s="20" t="s">
        <v>666</v>
      </c>
      <c r="H16" s="20" t="s">
        <v>355</v>
      </c>
      <c r="I16" s="20" t="s">
        <v>356</v>
      </c>
      <c r="J16" s="20"/>
      <c r="K16" s="20" t="s">
        <v>604</v>
      </c>
      <c r="L16" s="2" t="str">
        <f t="shared" si="0"/>
        <v>Text</v>
      </c>
      <c r="M16" s="97"/>
      <c r="N16" s="97"/>
      <c r="O16" s="20"/>
      <c r="P16" s="29" t="s">
        <v>561</v>
      </c>
      <c r="Q16" s="29" t="s">
        <v>98</v>
      </c>
      <c r="R16" s="21" t="s">
        <v>357</v>
      </c>
      <c r="S16" s="21"/>
      <c r="T16" s="21"/>
      <c r="U16" s="21"/>
      <c r="V16" s="21"/>
      <c r="W16" s="21" t="s">
        <v>178</v>
      </c>
      <c r="X16" s="21"/>
      <c r="Y16" s="21"/>
      <c r="Z16" s="115"/>
      <c r="AA16" s="115"/>
      <c r="AB16" s="115"/>
      <c r="AC16" s="114"/>
      <c r="AD16" s="114"/>
      <c r="AE16" s="114"/>
      <c r="AF16" s="114"/>
      <c r="AG16" s="114"/>
      <c r="AH16" s="114"/>
      <c r="AI16" s="114"/>
      <c r="AJ16" s="114"/>
      <c r="AK16" s="114"/>
      <c r="AL16" s="116"/>
      <c r="AM16" s="116"/>
      <c r="AN16" s="116"/>
      <c r="AO16" s="116"/>
      <c r="AP16" s="116"/>
      <c r="AQ16" s="116"/>
      <c r="AR16" s="116"/>
    </row>
    <row r="17" spans="2:44" s="62" customFormat="1" ht="22.5">
      <c r="B17"/>
      <c r="C17"/>
      <c r="D17" s="13" t="str">
        <f t="shared" si="1"/>
        <v>HandlingTypeCode</v>
      </c>
      <c r="E17" s="13" t="str">
        <f t="shared" si="2"/>
        <v>Actual_ Shipment. Handling_ Type. Code</v>
      </c>
      <c r="F17" s="1" t="s">
        <v>470</v>
      </c>
      <c r="G17" s="20" t="s">
        <v>666</v>
      </c>
      <c r="H17" s="20" t="s">
        <v>355</v>
      </c>
      <c r="I17" s="20" t="s">
        <v>8</v>
      </c>
      <c r="J17" s="20"/>
      <c r="K17" s="20" t="s">
        <v>590</v>
      </c>
      <c r="L17" s="2" t="str">
        <f t="shared" si="0"/>
        <v>Code</v>
      </c>
      <c r="M17" s="97"/>
      <c r="N17" s="97"/>
      <c r="O17" s="20"/>
      <c r="P17" s="29" t="s">
        <v>561</v>
      </c>
      <c r="Q17" s="29" t="s">
        <v>98</v>
      </c>
      <c r="R17" s="21" t="s">
        <v>358</v>
      </c>
      <c r="S17" s="21"/>
      <c r="T17" s="21"/>
      <c r="U17" s="21"/>
      <c r="V17" s="21"/>
      <c r="W17" s="21" t="s">
        <v>178</v>
      </c>
      <c r="X17" s="21"/>
      <c r="Y17" s="21"/>
      <c r="Z17" s="115"/>
      <c r="AA17" s="115"/>
      <c r="AB17" s="115"/>
      <c r="AC17" s="114"/>
      <c r="AD17" s="114"/>
      <c r="AE17" s="114"/>
      <c r="AF17" s="114"/>
      <c r="AG17" s="114"/>
      <c r="AH17" s="114"/>
      <c r="AI17" s="114"/>
      <c r="AJ17" s="114"/>
      <c r="AK17" s="114"/>
      <c r="AL17" s="116"/>
      <c r="AM17" s="116"/>
      <c r="AN17" s="116"/>
      <c r="AO17" s="116"/>
      <c r="AP17" s="116"/>
      <c r="AQ17" s="116"/>
      <c r="AR17" s="116"/>
    </row>
    <row r="18" spans="2:44" s="62" customFormat="1" ht="22.5">
      <c r="B18"/>
      <c r="C18"/>
      <c r="D18" s="13" t="str">
        <f t="shared" si="1"/>
        <v>HandlingCode</v>
      </c>
      <c r="E18" s="13" t="str">
        <f t="shared" si="2"/>
        <v>Actual_ Shipment. Handling_ Code</v>
      </c>
      <c r="F18" s="1" t="s">
        <v>470</v>
      </c>
      <c r="G18" s="20" t="s">
        <v>666</v>
      </c>
      <c r="H18" s="20" t="s">
        <v>355</v>
      </c>
      <c r="I18" s="20" t="s">
        <v>590</v>
      </c>
      <c r="J18" s="20"/>
      <c r="K18" s="20" t="s">
        <v>590</v>
      </c>
      <c r="L18" s="2" t="str">
        <f t="shared" si="0"/>
        <v>Code</v>
      </c>
      <c r="M18" s="97"/>
      <c r="N18" s="97"/>
      <c r="O18" s="20"/>
      <c r="P18" s="29" t="s">
        <v>561</v>
      </c>
      <c r="Q18" s="29" t="s">
        <v>98</v>
      </c>
      <c r="R18" s="21" t="s">
        <v>359</v>
      </c>
      <c r="S18" s="21"/>
      <c r="T18" s="21"/>
      <c r="U18" s="21"/>
      <c r="V18" s="21"/>
      <c r="W18" s="21" t="s">
        <v>178</v>
      </c>
      <c r="X18" s="21"/>
      <c r="Y18" s="21"/>
      <c r="Z18" s="115"/>
      <c r="AA18" s="115"/>
      <c r="AB18" s="115"/>
      <c r="AC18" s="114"/>
      <c r="AD18" s="114"/>
      <c r="AE18" s="114"/>
      <c r="AF18" s="114"/>
      <c r="AG18" s="114"/>
      <c r="AH18" s="114"/>
      <c r="AI18" s="114"/>
      <c r="AJ18" s="114"/>
      <c r="AK18" s="114"/>
      <c r="AL18" s="116"/>
      <c r="AM18" s="116"/>
      <c r="AN18" s="116"/>
      <c r="AO18" s="116"/>
      <c r="AP18" s="116"/>
      <c r="AQ18" s="116"/>
      <c r="AR18" s="116"/>
    </row>
    <row r="19" spans="2:44" s="62" customFormat="1" ht="22.5">
      <c r="B19"/>
      <c r="C19"/>
      <c r="D19" s="13" t="str">
        <f t="shared" si="1"/>
        <v>Information</v>
      </c>
      <c r="E19" s="13" t="str">
        <f t="shared" si="2"/>
        <v>Actual_ Shipment. Information. Text</v>
      </c>
      <c r="F19" s="1" t="s">
        <v>470</v>
      </c>
      <c r="G19" s="20" t="s">
        <v>666</v>
      </c>
      <c r="H19" s="20"/>
      <c r="I19" s="20" t="s">
        <v>45</v>
      </c>
      <c r="J19" s="20"/>
      <c r="K19" s="20" t="s">
        <v>604</v>
      </c>
      <c r="L19" s="2" t="str">
        <f t="shared" si="0"/>
        <v>Text</v>
      </c>
      <c r="M19" s="97"/>
      <c r="N19" s="97"/>
      <c r="O19" s="20"/>
      <c r="P19" s="29" t="s">
        <v>561</v>
      </c>
      <c r="Q19" s="29" t="s">
        <v>98</v>
      </c>
      <c r="R19" s="21" t="s">
        <v>360</v>
      </c>
      <c r="S19" s="21"/>
      <c r="T19" s="21"/>
      <c r="U19" s="21"/>
      <c r="V19" s="21"/>
      <c r="W19" s="21" t="s">
        <v>178</v>
      </c>
      <c r="X19" s="21"/>
      <c r="Y19" s="21"/>
      <c r="Z19" s="115"/>
      <c r="AA19" s="115"/>
      <c r="AB19" s="115"/>
      <c r="AC19" s="114"/>
      <c r="AD19" s="114"/>
      <c r="AE19" s="114"/>
      <c r="AF19" s="114"/>
      <c r="AG19" s="114"/>
      <c r="AH19" s="114"/>
      <c r="AI19" s="114"/>
      <c r="AJ19" s="114"/>
      <c r="AK19" s="114"/>
      <c r="AL19" s="116"/>
      <c r="AM19" s="116"/>
      <c r="AN19" s="116"/>
      <c r="AO19" s="116"/>
      <c r="AP19" s="116"/>
      <c r="AQ19" s="116"/>
      <c r="AR19" s="116"/>
    </row>
    <row r="20" spans="2:44" s="62" customFormat="1" ht="22.5">
      <c r="B20"/>
      <c r="C20"/>
      <c r="D20" s="13" t="str">
        <f t="shared" si="1"/>
        <v>GrossWeightMeasure</v>
      </c>
      <c r="E20" s="13" t="str">
        <f t="shared" si="2"/>
        <v>Actual_ Shipment. Gross_ Weight. Measure</v>
      </c>
      <c r="F20" s="1" t="s">
        <v>470</v>
      </c>
      <c r="G20" s="20" t="s">
        <v>666</v>
      </c>
      <c r="H20" s="20" t="s">
        <v>87</v>
      </c>
      <c r="I20" s="20" t="s">
        <v>30</v>
      </c>
      <c r="J20" s="20"/>
      <c r="K20" s="20" t="s">
        <v>591</v>
      </c>
      <c r="L20" s="2" t="str">
        <f t="shared" si="0"/>
        <v>Measure</v>
      </c>
      <c r="M20" s="97"/>
      <c r="N20" s="97"/>
      <c r="O20" s="20"/>
      <c r="P20" s="29" t="s">
        <v>561</v>
      </c>
      <c r="Q20" s="29" t="s">
        <v>98</v>
      </c>
      <c r="R20" s="14" t="s">
        <v>361</v>
      </c>
      <c r="S20" s="14"/>
      <c r="T20" s="14"/>
      <c r="U20" s="14"/>
      <c r="V20" s="14"/>
      <c r="W20" s="21" t="s">
        <v>178</v>
      </c>
      <c r="X20" s="14"/>
      <c r="Y20" s="14"/>
      <c r="Z20" s="115"/>
      <c r="AA20" s="115"/>
      <c r="AB20" s="115"/>
      <c r="AC20" s="114"/>
      <c r="AD20" s="114"/>
      <c r="AE20" s="114"/>
      <c r="AF20" s="114"/>
      <c r="AG20" s="114"/>
      <c r="AH20" s="114"/>
      <c r="AI20" s="114"/>
      <c r="AJ20" s="114"/>
      <c r="AK20" s="114"/>
      <c r="AL20" s="116"/>
      <c r="AM20" s="116"/>
      <c r="AN20" s="116"/>
      <c r="AO20" s="116"/>
      <c r="AP20" s="116"/>
      <c r="AQ20" s="116"/>
      <c r="AR20" s="116"/>
    </row>
    <row r="21" spans="2:44" s="62" customFormat="1" ht="22.5">
      <c r="B21"/>
      <c r="C21"/>
      <c r="D21" s="13" t="str">
        <f t="shared" si="1"/>
        <v>NetWeightMeasure</v>
      </c>
      <c r="E21" s="13" t="str">
        <f t="shared" si="2"/>
        <v>Actual_ Shipment. Net_ Weight. Measure</v>
      </c>
      <c r="F21" s="1" t="s">
        <v>470</v>
      </c>
      <c r="G21" s="20" t="s">
        <v>666</v>
      </c>
      <c r="H21" s="20" t="s">
        <v>88</v>
      </c>
      <c r="I21" s="20" t="s">
        <v>30</v>
      </c>
      <c r="J21" s="20"/>
      <c r="K21" s="20" t="s">
        <v>591</v>
      </c>
      <c r="L21" s="2" t="str">
        <f t="shared" si="0"/>
        <v>Measure</v>
      </c>
      <c r="M21" s="97"/>
      <c r="N21" s="97"/>
      <c r="O21" s="20"/>
      <c r="P21" s="29" t="s">
        <v>561</v>
      </c>
      <c r="Q21" s="29" t="s">
        <v>98</v>
      </c>
      <c r="R21" s="14" t="s">
        <v>362</v>
      </c>
      <c r="S21" s="14"/>
      <c r="T21" s="14"/>
      <c r="U21" s="14"/>
      <c r="V21" s="14"/>
      <c r="W21" s="21" t="s">
        <v>178</v>
      </c>
      <c r="X21" s="14"/>
      <c r="Y21" s="14"/>
      <c r="Z21" s="115"/>
      <c r="AA21" s="115"/>
      <c r="AB21" s="115"/>
      <c r="AC21" s="114"/>
      <c r="AD21" s="114"/>
      <c r="AE21" s="114"/>
      <c r="AF21" s="114"/>
      <c r="AG21" s="114"/>
      <c r="AH21" s="114"/>
      <c r="AI21" s="114"/>
      <c r="AJ21" s="114"/>
      <c r="AK21" s="114"/>
      <c r="AL21" s="116"/>
      <c r="AM21" s="116"/>
      <c r="AN21" s="116"/>
      <c r="AO21" s="116"/>
      <c r="AP21" s="116"/>
      <c r="AQ21" s="116"/>
      <c r="AR21" s="116"/>
    </row>
    <row r="22" spans="2:44" s="62" customFormat="1" ht="33.75">
      <c r="B22"/>
      <c r="C22"/>
      <c r="D22" s="13" t="str">
        <f t="shared" si="1"/>
        <v>Net NetWeightMeasure</v>
      </c>
      <c r="E22" s="13" t="str">
        <f t="shared" si="2"/>
        <v>Actual_ Shipment. Net Net_ Weight. Measure</v>
      </c>
      <c r="F22" s="1" t="s">
        <v>470</v>
      </c>
      <c r="G22" s="20" t="s">
        <v>666</v>
      </c>
      <c r="H22" s="20" t="s">
        <v>157</v>
      </c>
      <c r="I22" s="20" t="s">
        <v>30</v>
      </c>
      <c r="J22" s="20"/>
      <c r="K22" s="20" t="s">
        <v>591</v>
      </c>
      <c r="L22" s="2" t="str">
        <f t="shared" si="0"/>
        <v>Measure</v>
      </c>
      <c r="M22" s="97"/>
      <c r="N22" s="97"/>
      <c r="O22" s="20"/>
      <c r="P22" s="29" t="s">
        <v>561</v>
      </c>
      <c r="Q22" s="29" t="s">
        <v>98</v>
      </c>
      <c r="R22" s="14" t="s">
        <v>594</v>
      </c>
      <c r="S22" s="14"/>
      <c r="T22" s="14"/>
      <c r="U22" s="14"/>
      <c r="V22" s="14"/>
      <c r="W22" s="21" t="s">
        <v>178</v>
      </c>
      <c r="X22" s="14"/>
      <c r="Y22" s="14"/>
      <c r="Z22" s="115"/>
      <c r="AA22" s="115"/>
      <c r="AB22" s="115"/>
      <c r="AC22" s="114"/>
      <c r="AD22" s="114"/>
      <c r="AE22" s="114"/>
      <c r="AF22" s="114"/>
      <c r="AG22" s="114"/>
      <c r="AH22" s="114"/>
      <c r="AI22" s="114"/>
      <c r="AJ22" s="114"/>
      <c r="AK22" s="114"/>
      <c r="AL22" s="116"/>
      <c r="AM22" s="116"/>
      <c r="AN22" s="116"/>
      <c r="AO22" s="116"/>
      <c r="AP22" s="116"/>
      <c r="AQ22" s="116"/>
      <c r="AR22" s="116"/>
    </row>
    <row r="23" spans="2:44" s="62" customFormat="1" ht="22.5">
      <c r="B23"/>
      <c r="C23"/>
      <c r="D23" s="13" t="str">
        <f t="shared" si="1"/>
        <v>GrossVolumeMeasure</v>
      </c>
      <c r="E23" s="13" t="str">
        <f t="shared" si="2"/>
        <v>Actual_ Shipment. Gross_ Volume. Measure</v>
      </c>
      <c r="F23" s="1" t="s">
        <v>470</v>
      </c>
      <c r="G23" s="20" t="s">
        <v>666</v>
      </c>
      <c r="H23" s="20" t="s">
        <v>87</v>
      </c>
      <c r="I23" s="20" t="s">
        <v>31</v>
      </c>
      <c r="J23" s="20"/>
      <c r="K23" s="20" t="s">
        <v>591</v>
      </c>
      <c r="L23" s="2" t="str">
        <f t="shared" si="0"/>
        <v>Measure</v>
      </c>
      <c r="M23" s="97"/>
      <c r="N23" s="97"/>
      <c r="O23" s="20"/>
      <c r="P23" s="29" t="s">
        <v>561</v>
      </c>
      <c r="Q23" s="29" t="s">
        <v>98</v>
      </c>
      <c r="R23" s="14" t="s">
        <v>363</v>
      </c>
      <c r="S23" s="14"/>
      <c r="T23" s="14"/>
      <c r="U23" s="14"/>
      <c r="V23" s="14"/>
      <c r="W23" s="21" t="s">
        <v>178</v>
      </c>
      <c r="X23" s="14"/>
      <c r="Y23" s="14"/>
      <c r="Z23" s="115"/>
      <c r="AA23" s="115"/>
      <c r="AB23" s="115"/>
      <c r="AC23" s="114"/>
      <c r="AD23" s="114"/>
      <c r="AE23" s="114"/>
      <c r="AF23" s="114"/>
      <c r="AG23" s="114"/>
      <c r="AH23" s="114"/>
      <c r="AI23" s="114"/>
      <c r="AJ23" s="114"/>
      <c r="AK23" s="114"/>
      <c r="AL23" s="116"/>
      <c r="AM23" s="116"/>
      <c r="AN23" s="116"/>
      <c r="AO23" s="116"/>
      <c r="AP23" s="116"/>
      <c r="AQ23" s="116"/>
      <c r="AR23" s="116"/>
    </row>
    <row r="24" spans="2:44" s="62" customFormat="1" ht="22.5">
      <c r="B24"/>
      <c r="C24"/>
      <c r="D24" s="13" t="str">
        <f t="shared" si="1"/>
        <v>NetVolumeMeasure</v>
      </c>
      <c r="E24" s="13" t="str">
        <f t="shared" si="2"/>
        <v>Actual_ Shipment. Net_ Volume. Measure</v>
      </c>
      <c r="F24" s="1" t="s">
        <v>470</v>
      </c>
      <c r="G24" s="20" t="s">
        <v>666</v>
      </c>
      <c r="H24" s="20" t="s">
        <v>88</v>
      </c>
      <c r="I24" s="20" t="s">
        <v>31</v>
      </c>
      <c r="J24" s="20"/>
      <c r="K24" s="20" t="s">
        <v>591</v>
      </c>
      <c r="L24" s="2" t="str">
        <f t="shared" si="0"/>
        <v>Measure</v>
      </c>
      <c r="M24" s="97"/>
      <c r="N24" s="97"/>
      <c r="O24" s="20"/>
      <c r="P24" s="29" t="s">
        <v>561</v>
      </c>
      <c r="Q24" s="29" t="s">
        <v>98</v>
      </c>
      <c r="R24" s="14" t="s">
        <v>364</v>
      </c>
      <c r="S24" s="14"/>
      <c r="T24" s="14"/>
      <c r="U24" s="14"/>
      <c r="V24" s="14"/>
      <c r="W24" s="21" t="s">
        <v>178</v>
      </c>
      <c r="X24" s="14"/>
      <c r="Y24" s="14"/>
      <c r="Z24" s="115"/>
      <c r="AA24" s="115"/>
      <c r="AB24" s="115"/>
      <c r="AC24" s="114"/>
      <c r="AD24" s="114"/>
      <c r="AE24" s="114"/>
      <c r="AF24" s="114"/>
      <c r="AG24" s="114"/>
      <c r="AH24" s="114"/>
      <c r="AI24" s="114"/>
      <c r="AJ24" s="114"/>
      <c r="AK24" s="114"/>
      <c r="AL24" s="116"/>
      <c r="AM24" s="116"/>
      <c r="AN24" s="116"/>
      <c r="AO24" s="116"/>
      <c r="AP24" s="116"/>
      <c r="AQ24" s="116"/>
      <c r="AR24" s="116"/>
    </row>
    <row r="25" spans="2:44" s="62" customFormat="1" ht="22.5">
      <c r="B25" s="11"/>
      <c r="C25" s="11"/>
      <c r="D25" s="12" t="str">
        <f>CONCATENATE(IF(M25="","",CONCATENATE(M25,"")),"",N25)</f>
        <v>Delivery Requirement</v>
      </c>
      <c r="E25" s="12" t="str">
        <f>CONCATENATE(IF(F25="","",CONCATENATE(F25,"_ ")),G25,". ",IF(M25="","",CONCATENATE(M25,"_ ")),"",N25)</f>
        <v>Actual_ Shipment. Delivery Requirement</v>
      </c>
      <c r="F25" s="11" t="s">
        <v>470</v>
      </c>
      <c r="G25" s="16" t="s">
        <v>666</v>
      </c>
      <c r="H25" s="47"/>
      <c r="I25" s="105" t="s">
        <v>201</v>
      </c>
      <c r="J25" s="47"/>
      <c r="K25" s="105" t="s">
        <v>201</v>
      </c>
      <c r="L25" s="2" t="str">
        <f t="shared" si="0"/>
        <v>Delivery Requirement</v>
      </c>
      <c r="M25" s="16"/>
      <c r="N25" s="16" t="s">
        <v>201</v>
      </c>
      <c r="O25" s="16"/>
      <c r="P25" s="16" t="s">
        <v>561</v>
      </c>
      <c r="Q25" s="16" t="s">
        <v>25</v>
      </c>
      <c r="R25" s="71" t="s">
        <v>485</v>
      </c>
      <c r="S25" s="71"/>
      <c r="T25" s="71"/>
      <c r="U25" s="71"/>
      <c r="V25" s="71"/>
      <c r="W25" s="71" t="s">
        <v>178</v>
      </c>
      <c r="X25" s="71"/>
      <c r="Y25" s="71"/>
      <c r="Z25" s="115"/>
      <c r="AA25" s="115"/>
      <c r="AB25" s="115"/>
      <c r="AC25" s="114"/>
      <c r="AD25" s="114"/>
      <c r="AE25" s="114"/>
      <c r="AF25" s="114"/>
      <c r="AG25" s="114"/>
      <c r="AH25" s="114"/>
      <c r="AI25" s="114"/>
      <c r="AJ25" s="114"/>
      <c r="AK25" s="114"/>
      <c r="AL25" s="116"/>
      <c r="AM25" s="116"/>
      <c r="AN25" s="116"/>
      <c r="AO25" s="116"/>
      <c r="AP25" s="116"/>
      <c r="AQ25" s="116"/>
      <c r="AR25" s="116"/>
    </row>
    <row r="26" spans="2:44" s="62" customFormat="1" ht="22.5">
      <c r="B26" s="11"/>
      <c r="C26" s="11"/>
      <c r="D26" s="12" t="str">
        <f>CONCATENATE(IF(M26="","",CONCATENATE(M26,"")),"",N26)</f>
        <v>TransportContract</v>
      </c>
      <c r="E26" s="12" t="str">
        <f>CONCATENATE(IF(F26="","",CONCATENATE(F26,"_ ")),G26,". ",IF(M26="","",CONCATENATE(M26,"_ ")),"",N26)</f>
        <v>Actual_ Shipment. Transport_ Contract</v>
      </c>
      <c r="F26" s="11" t="s">
        <v>470</v>
      </c>
      <c r="G26" s="16" t="s">
        <v>666</v>
      </c>
      <c r="H26" s="105" t="s">
        <v>365</v>
      </c>
      <c r="I26" s="105" t="s">
        <v>655</v>
      </c>
      <c r="J26" s="47"/>
      <c r="K26" s="105" t="s">
        <v>655</v>
      </c>
      <c r="L26" s="2" t="str">
        <f t="shared" si="0"/>
        <v>Contract</v>
      </c>
      <c r="M26" s="16" t="s">
        <v>365</v>
      </c>
      <c r="N26" s="16" t="s">
        <v>655</v>
      </c>
      <c r="O26" s="16"/>
      <c r="P26" s="16" t="s">
        <v>561</v>
      </c>
      <c r="Q26" s="16" t="s">
        <v>25</v>
      </c>
      <c r="R26" s="71" t="s">
        <v>366</v>
      </c>
      <c r="S26" s="71"/>
      <c r="T26" s="71"/>
      <c r="U26" s="71"/>
      <c r="V26" s="71"/>
      <c r="W26" s="71" t="s">
        <v>178</v>
      </c>
      <c r="X26" s="71"/>
      <c r="Y26" s="71"/>
      <c r="Z26" s="115"/>
      <c r="AA26" s="115"/>
      <c r="AB26" s="115"/>
      <c r="AC26" s="114"/>
      <c r="AD26" s="114"/>
      <c r="AE26" s="114"/>
      <c r="AF26" s="114"/>
      <c r="AG26" s="114"/>
      <c r="AH26" s="114"/>
      <c r="AI26" s="114"/>
      <c r="AJ26" s="114"/>
      <c r="AK26" s="114"/>
      <c r="AL26" s="116"/>
      <c r="AM26" s="116"/>
      <c r="AN26" s="116"/>
      <c r="AO26" s="116"/>
      <c r="AP26" s="116"/>
      <c r="AQ26" s="116"/>
      <c r="AR26" s="116"/>
    </row>
    <row r="27" spans="2:44" s="62" customFormat="1" ht="22.5">
      <c r="B27" s="11"/>
      <c r="C27" s="11"/>
      <c r="D27" s="12" t="str">
        <f>CONCATENATE(IF(M27="","",CONCATENATE(M27,"")),"",N27)</f>
        <v>Shipment Stage</v>
      </c>
      <c r="E27" s="12" t="str">
        <f>CONCATENATE(IF(F27="","",CONCATENATE(F27,"_ ")),G27,". ",IF(M27="","",CONCATENATE(M27,"_ ")),"",N27)</f>
        <v>Actual_ Shipment. Shipment Stage</v>
      </c>
      <c r="F27" s="11" t="s">
        <v>470</v>
      </c>
      <c r="G27" s="16" t="s">
        <v>666</v>
      </c>
      <c r="H27" s="47"/>
      <c r="I27" s="105" t="s">
        <v>227</v>
      </c>
      <c r="J27" s="47"/>
      <c r="K27" s="105" t="s">
        <v>227</v>
      </c>
      <c r="L27" s="2" t="str">
        <f t="shared" si="0"/>
        <v>Shipment Stage</v>
      </c>
      <c r="M27" s="16"/>
      <c r="N27" s="16" t="s">
        <v>227</v>
      </c>
      <c r="O27" s="16"/>
      <c r="P27" s="16" t="s">
        <v>595</v>
      </c>
      <c r="Q27" s="16" t="s">
        <v>25</v>
      </c>
      <c r="R27" s="71" t="s">
        <v>368</v>
      </c>
      <c r="S27" s="71"/>
      <c r="T27" s="71"/>
      <c r="U27" s="71"/>
      <c r="V27" s="71"/>
      <c r="W27" s="71" t="s">
        <v>178</v>
      </c>
      <c r="X27" s="71"/>
      <c r="Y27" s="71"/>
      <c r="Z27" s="115"/>
      <c r="AA27" s="115"/>
      <c r="AB27" s="115"/>
      <c r="AC27" s="114"/>
      <c r="AD27" s="114"/>
      <c r="AE27" s="114"/>
      <c r="AF27" s="114"/>
      <c r="AG27" s="114"/>
      <c r="AH27" s="114"/>
      <c r="AI27" s="114"/>
      <c r="AJ27" s="114"/>
      <c r="AK27" s="114"/>
      <c r="AL27" s="116"/>
      <c r="AM27" s="116"/>
      <c r="AN27" s="116"/>
      <c r="AO27" s="116"/>
      <c r="AP27" s="116"/>
      <c r="AQ27" s="116"/>
      <c r="AR27" s="116"/>
    </row>
    <row r="28" spans="2:44" s="62" customFormat="1" ht="22.5">
      <c r="B28" s="11"/>
      <c r="C28" s="11"/>
      <c r="D28" s="12" t="str">
        <f>CONCATENATE(IF(M28="","",CONCATENATE(M28,"")),"",N28)</f>
        <v>Transport Equipment</v>
      </c>
      <c r="E28" s="12" t="str">
        <f>CONCATENATE(IF(F28="","",CONCATENATE(F28,"_ ")),G28,". ",IF(M28="","",CONCATENATE(M28,"_ ")),"",N28)</f>
        <v>Actual_ Shipment. Transport Equipment</v>
      </c>
      <c r="F28" s="11" t="s">
        <v>470</v>
      </c>
      <c r="G28" s="16" t="s">
        <v>666</v>
      </c>
      <c r="H28" s="47"/>
      <c r="I28" s="105" t="s">
        <v>228</v>
      </c>
      <c r="J28" s="47"/>
      <c r="K28" s="105" t="s">
        <v>228</v>
      </c>
      <c r="L28" s="2" t="str">
        <f t="shared" si="0"/>
        <v>Transport Equipment</v>
      </c>
      <c r="M28" s="16"/>
      <c r="N28" s="16" t="s">
        <v>228</v>
      </c>
      <c r="O28" s="16"/>
      <c r="P28" s="16" t="s">
        <v>595</v>
      </c>
      <c r="Q28" s="16" t="s">
        <v>25</v>
      </c>
      <c r="R28" s="71" t="s">
        <v>369</v>
      </c>
      <c r="S28" s="71"/>
      <c r="T28" s="71"/>
      <c r="U28" s="71"/>
      <c r="V28" s="71"/>
      <c r="W28" s="71" t="s">
        <v>178</v>
      </c>
      <c r="X28" s="71"/>
      <c r="Y28" s="71"/>
      <c r="Z28" s="115"/>
      <c r="AA28" s="115"/>
      <c r="AB28" s="115"/>
      <c r="AC28" s="114"/>
      <c r="AD28" s="114"/>
      <c r="AE28" s="114"/>
      <c r="AF28" s="114"/>
      <c r="AG28" s="114"/>
      <c r="AH28" s="114"/>
      <c r="AI28" s="114"/>
      <c r="AJ28" s="114"/>
      <c r="AK28" s="114"/>
      <c r="AL28" s="116"/>
      <c r="AM28" s="116"/>
      <c r="AN28" s="116"/>
      <c r="AO28" s="116"/>
      <c r="AP28" s="116"/>
      <c r="AQ28" s="116"/>
      <c r="AR28" s="116"/>
    </row>
    <row r="29" spans="2:25" ht="45">
      <c r="B29" s="9"/>
      <c r="C29" s="9"/>
      <c r="D29" s="15" t="str">
        <f>CONCATENATE(IF(F29="","",CONCATENATE(F29,"")),"",G29)</f>
        <v>Address</v>
      </c>
      <c r="E29" s="15" t="str">
        <f>CONCATENATE(IF(F29="","",CONCATENATE(F29,"_ ")),"",G29,". Details")</f>
        <v>Address. Details</v>
      </c>
      <c r="F29" s="9"/>
      <c r="G29" s="32" t="s">
        <v>612</v>
      </c>
      <c r="H29" s="32"/>
      <c r="I29" s="32" t="s">
        <v>6</v>
      </c>
      <c r="J29" s="32"/>
      <c r="K29" s="32" t="s">
        <v>6</v>
      </c>
      <c r="L29" s="32"/>
      <c r="M29" s="45"/>
      <c r="N29" s="45"/>
      <c r="O29" s="32"/>
      <c r="P29" s="32"/>
      <c r="Q29" s="19" t="s">
        <v>24</v>
      </c>
      <c r="R29" s="34" t="s">
        <v>613</v>
      </c>
      <c r="S29" s="34" t="s">
        <v>178</v>
      </c>
      <c r="T29" s="34"/>
      <c r="U29" s="34" t="s">
        <v>178</v>
      </c>
      <c r="V29" s="34"/>
      <c r="W29" s="34" t="s">
        <v>178</v>
      </c>
      <c r="X29" s="34" t="s">
        <v>178</v>
      </c>
      <c r="Y29" s="34" t="s">
        <v>178</v>
      </c>
    </row>
    <row r="30" spans="2:25" ht="33.75">
      <c r="B30" s="1"/>
      <c r="C30" s="1"/>
      <c r="D30" s="13" t="str">
        <f aca="true" t="shared" si="3" ref="D30:D47">CONCATENATE(H30,IF(AND(J30="",I30=L30),IF(L30="Identification","ID",L30),CONCATENATE(IF(L30="Identification","ID",I30),J30,(IF(K30="Identifier","ID",IF(AND(J30="",K30="Text"),"",K30))))))</f>
        <v>ID</v>
      </c>
      <c r="E30" s="13" t="str">
        <f aca="true" t="shared" si="4" ref="E30:E47">CONCATENATE(IF(F30="","",CONCATENATE(F30,"_ ")),G30,". ",IF(H30="","",CONCATENATE(H30,"_ ")),"",I30,IF(AND(J30="",I30=L30),"",CONCATENATE(". ",IF(J30="","",CONCATENATE(J30,"_ ")),K30)))</f>
        <v>Address. Identification</v>
      </c>
      <c r="F30" s="1"/>
      <c r="G30" s="30" t="s">
        <v>612</v>
      </c>
      <c r="H30" s="30"/>
      <c r="I30" s="30" t="s">
        <v>644</v>
      </c>
      <c r="J30" s="30"/>
      <c r="K30" s="30" t="s">
        <v>559</v>
      </c>
      <c r="L30" s="35" t="str">
        <f aca="true" t="shared" si="5" ref="L30:L47">IF(AND(OR(I30="Identification",I30="ID"),K30="Identifier"),I30,IF(AND(OR(I30="Time",I30="Date"),K30="Date Time"),I30,K30))</f>
        <v>Identification</v>
      </c>
      <c r="M30" s="42"/>
      <c r="N30" s="42"/>
      <c r="O30" s="30"/>
      <c r="P30" s="39" t="s">
        <v>560</v>
      </c>
      <c r="Q30" s="29" t="s">
        <v>98</v>
      </c>
      <c r="R30" s="54" t="s">
        <v>615</v>
      </c>
      <c r="S30" s="54" t="s">
        <v>178</v>
      </c>
      <c r="T30" s="54"/>
      <c r="U30" s="54" t="s">
        <v>178</v>
      </c>
      <c r="V30" s="54"/>
      <c r="W30" s="54" t="s">
        <v>178</v>
      </c>
      <c r="X30" s="54" t="s">
        <v>178</v>
      </c>
      <c r="Y30" s="54" t="s">
        <v>178</v>
      </c>
    </row>
    <row r="31" spans="2:25" ht="56.25">
      <c r="B31" s="1"/>
      <c r="C31" s="1"/>
      <c r="D31" s="13" t="str">
        <f t="shared" si="3"/>
        <v>Postbox</v>
      </c>
      <c r="E31" s="13" t="str">
        <f t="shared" si="4"/>
        <v>Address. Postbox. Text</v>
      </c>
      <c r="F31" s="1"/>
      <c r="G31" s="30" t="s">
        <v>612</v>
      </c>
      <c r="H31" s="30"/>
      <c r="I31" s="30" t="s">
        <v>616</v>
      </c>
      <c r="J31" s="30"/>
      <c r="K31" s="30" t="s">
        <v>604</v>
      </c>
      <c r="L31" s="35" t="str">
        <f t="shared" si="5"/>
        <v>Text</v>
      </c>
      <c r="M31" s="42"/>
      <c r="N31" s="42"/>
      <c r="O31" s="30"/>
      <c r="P31" s="39" t="s">
        <v>561</v>
      </c>
      <c r="Q31" s="29" t="s">
        <v>98</v>
      </c>
      <c r="R31" s="54" t="s">
        <v>617</v>
      </c>
      <c r="S31" s="54" t="s">
        <v>178</v>
      </c>
      <c r="T31" s="54"/>
      <c r="U31" s="54" t="s">
        <v>178</v>
      </c>
      <c r="V31" s="54"/>
      <c r="W31" s="54" t="s">
        <v>178</v>
      </c>
      <c r="X31" s="54" t="s">
        <v>178</v>
      </c>
      <c r="Y31" s="54" t="s">
        <v>178</v>
      </c>
    </row>
    <row r="32" spans="2:25" ht="22.5">
      <c r="B32" s="1"/>
      <c r="C32" s="1"/>
      <c r="D32" s="13" t="str">
        <f t="shared" si="3"/>
        <v>Building</v>
      </c>
      <c r="E32" s="13" t="str">
        <f t="shared" si="4"/>
        <v>Address. Building. Text</v>
      </c>
      <c r="F32" s="1"/>
      <c r="G32" s="30" t="s">
        <v>612</v>
      </c>
      <c r="H32" s="30"/>
      <c r="I32" s="30" t="s">
        <v>618</v>
      </c>
      <c r="J32" s="30"/>
      <c r="K32" s="30" t="s">
        <v>604</v>
      </c>
      <c r="L32" s="35" t="str">
        <f t="shared" si="5"/>
        <v>Text</v>
      </c>
      <c r="M32" s="42"/>
      <c r="N32" s="42"/>
      <c r="O32" s="30"/>
      <c r="P32" s="39" t="s">
        <v>561</v>
      </c>
      <c r="Q32" s="29" t="s">
        <v>98</v>
      </c>
      <c r="R32" s="54" t="s">
        <v>619</v>
      </c>
      <c r="S32" s="54" t="s">
        <v>178</v>
      </c>
      <c r="T32" s="54"/>
      <c r="U32" s="54" t="s">
        <v>178</v>
      </c>
      <c r="V32" s="54"/>
      <c r="W32" s="54" t="s">
        <v>178</v>
      </c>
      <c r="X32" s="54" t="s">
        <v>178</v>
      </c>
      <c r="Y32" s="54" t="s">
        <v>178</v>
      </c>
    </row>
    <row r="33" spans="2:25" ht="33.75">
      <c r="B33" s="1"/>
      <c r="C33" s="1"/>
      <c r="D33" s="13" t="str">
        <f t="shared" si="3"/>
        <v>Floor</v>
      </c>
      <c r="E33" s="13" t="str">
        <f t="shared" si="4"/>
        <v>Address. Floor. Text</v>
      </c>
      <c r="F33" s="1"/>
      <c r="G33" s="30" t="s">
        <v>612</v>
      </c>
      <c r="H33" s="30"/>
      <c r="I33" s="30" t="s">
        <v>620</v>
      </c>
      <c r="J33" s="30"/>
      <c r="K33" s="30" t="s">
        <v>604</v>
      </c>
      <c r="L33" s="35" t="str">
        <f t="shared" si="5"/>
        <v>Text</v>
      </c>
      <c r="M33" s="42"/>
      <c r="N33" s="42"/>
      <c r="O33" s="30"/>
      <c r="P33" s="39" t="s">
        <v>561</v>
      </c>
      <c r="Q33" s="29" t="s">
        <v>98</v>
      </c>
      <c r="R33" s="54" t="s">
        <v>621</v>
      </c>
      <c r="S33" s="54" t="s">
        <v>178</v>
      </c>
      <c r="T33" s="54"/>
      <c r="U33" s="54" t="s">
        <v>178</v>
      </c>
      <c r="V33" s="54"/>
      <c r="W33" s="54" t="s">
        <v>178</v>
      </c>
      <c r="X33" s="54" t="s">
        <v>178</v>
      </c>
      <c r="Y33" s="54" t="s">
        <v>178</v>
      </c>
    </row>
    <row r="34" spans="2:25" ht="22.5">
      <c r="B34" s="1"/>
      <c r="C34" s="1"/>
      <c r="D34" s="13" t="str">
        <f t="shared" si="3"/>
        <v>Room</v>
      </c>
      <c r="E34" s="13" t="str">
        <f t="shared" si="4"/>
        <v>Address. Room. Text</v>
      </c>
      <c r="F34" s="1"/>
      <c r="G34" s="30" t="s">
        <v>612</v>
      </c>
      <c r="H34" s="30"/>
      <c r="I34" s="30" t="s">
        <v>622</v>
      </c>
      <c r="J34" s="30"/>
      <c r="K34" s="30" t="s">
        <v>604</v>
      </c>
      <c r="L34" s="35" t="str">
        <f t="shared" si="5"/>
        <v>Text</v>
      </c>
      <c r="M34" s="42"/>
      <c r="N34" s="42"/>
      <c r="O34" s="30"/>
      <c r="P34" s="39" t="s">
        <v>561</v>
      </c>
      <c r="Q34" s="29" t="s">
        <v>98</v>
      </c>
      <c r="R34" s="54" t="s">
        <v>623</v>
      </c>
      <c r="S34" s="54" t="s">
        <v>178</v>
      </c>
      <c r="T34" s="54"/>
      <c r="U34" s="54" t="s">
        <v>178</v>
      </c>
      <c r="V34" s="54"/>
      <c r="W34" s="54" t="s">
        <v>178</v>
      </c>
      <c r="X34" s="54" t="s">
        <v>178</v>
      </c>
      <c r="Y34" s="54" t="s">
        <v>178</v>
      </c>
    </row>
    <row r="35" spans="2:25" ht="22.5">
      <c r="B35" s="1"/>
      <c r="C35" s="1"/>
      <c r="D35" s="13" t="str">
        <f t="shared" si="3"/>
        <v>Street</v>
      </c>
      <c r="E35" s="13" t="str">
        <f t="shared" si="4"/>
        <v>Address. Street. Text</v>
      </c>
      <c r="F35" s="1"/>
      <c r="G35" s="30" t="s">
        <v>612</v>
      </c>
      <c r="H35" s="30"/>
      <c r="I35" s="30" t="s">
        <v>624</v>
      </c>
      <c r="J35" s="30"/>
      <c r="K35" s="30" t="s">
        <v>604</v>
      </c>
      <c r="L35" s="35" t="str">
        <f t="shared" si="5"/>
        <v>Text</v>
      </c>
      <c r="M35" s="42"/>
      <c r="N35" s="42"/>
      <c r="O35" s="30"/>
      <c r="P35" s="39" t="s">
        <v>561</v>
      </c>
      <c r="Q35" s="29" t="s">
        <v>98</v>
      </c>
      <c r="R35" s="54" t="s">
        <v>625</v>
      </c>
      <c r="S35" s="54" t="s">
        <v>178</v>
      </c>
      <c r="T35" s="54"/>
      <c r="U35" s="54" t="s">
        <v>178</v>
      </c>
      <c r="V35" s="54"/>
      <c r="W35" s="54" t="s">
        <v>178</v>
      </c>
      <c r="X35" s="54" t="s">
        <v>178</v>
      </c>
      <c r="Y35" s="54" t="s">
        <v>178</v>
      </c>
    </row>
    <row r="36" spans="2:25" ht="22.5">
      <c r="B36" s="1"/>
      <c r="C36" s="1"/>
      <c r="D36" s="13" t="str">
        <f t="shared" si="3"/>
        <v>AdditionalStreet</v>
      </c>
      <c r="E36" s="13" t="str">
        <f t="shared" si="4"/>
        <v>Address. Additional_ Street. Text</v>
      </c>
      <c r="F36" s="1"/>
      <c r="G36" s="30" t="s">
        <v>612</v>
      </c>
      <c r="H36" s="30" t="s">
        <v>32</v>
      </c>
      <c r="I36" s="30" t="s">
        <v>624</v>
      </c>
      <c r="J36" s="30"/>
      <c r="K36" s="30" t="s">
        <v>604</v>
      </c>
      <c r="L36" s="35" t="str">
        <f t="shared" si="5"/>
        <v>Text</v>
      </c>
      <c r="M36" s="42"/>
      <c r="N36" s="42"/>
      <c r="O36" s="30"/>
      <c r="P36" s="39" t="s">
        <v>561</v>
      </c>
      <c r="Q36" s="29" t="s">
        <v>98</v>
      </c>
      <c r="R36" s="54" t="s">
        <v>626</v>
      </c>
      <c r="S36" s="54" t="s">
        <v>178</v>
      </c>
      <c r="T36" s="54"/>
      <c r="U36" s="54" t="s">
        <v>178</v>
      </c>
      <c r="V36" s="54"/>
      <c r="W36" s="54" t="s">
        <v>178</v>
      </c>
      <c r="X36" s="54" t="s">
        <v>178</v>
      </c>
      <c r="Y36" s="54" t="s">
        <v>178</v>
      </c>
    </row>
    <row r="37" spans="2:25" ht="33.75">
      <c r="B37" s="1"/>
      <c r="C37" s="1"/>
      <c r="D37" s="13" t="str">
        <f t="shared" si="3"/>
        <v>HouseName</v>
      </c>
      <c r="E37" s="13" t="str">
        <f t="shared" si="4"/>
        <v>Address. House_ Name. Text</v>
      </c>
      <c r="F37" s="1"/>
      <c r="G37" s="30" t="s">
        <v>612</v>
      </c>
      <c r="H37" s="30" t="s">
        <v>33</v>
      </c>
      <c r="I37" s="30" t="s">
        <v>603</v>
      </c>
      <c r="J37" s="30"/>
      <c r="K37" s="20" t="s">
        <v>604</v>
      </c>
      <c r="L37" s="35" t="str">
        <f t="shared" si="5"/>
        <v>Text</v>
      </c>
      <c r="M37" s="42"/>
      <c r="N37" s="42"/>
      <c r="O37" s="30"/>
      <c r="P37" s="39" t="s">
        <v>561</v>
      </c>
      <c r="Q37" s="29" t="s">
        <v>98</v>
      </c>
      <c r="R37" s="54" t="s">
        <v>627</v>
      </c>
      <c r="S37" s="54" t="s">
        <v>178</v>
      </c>
      <c r="T37" s="54"/>
      <c r="U37" s="54" t="s">
        <v>178</v>
      </c>
      <c r="V37" s="54"/>
      <c r="W37" s="54" t="s">
        <v>178</v>
      </c>
      <c r="X37" s="54" t="s">
        <v>178</v>
      </c>
      <c r="Y37" s="54" t="s">
        <v>178</v>
      </c>
    </row>
    <row r="38" spans="2:25" ht="33.75">
      <c r="B38" s="1"/>
      <c r="C38" s="1"/>
      <c r="D38" s="13" t="str">
        <f t="shared" si="3"/>
        <v>HouseNumber</v>
      </c>
      <c r="E38" s="13" t="str">
        <f t="shared" si="4"/>
        <v>Address. House_ Number. Text</v>
      </c>
      <c r="F38" s="1"/>
      <c r="G38" s="30" t="s">
        <v>612</v>
      </c>
      <c r="H38" s="30" t="s">
        <v>33</v>
      </c>
      <c r="I38" s="30" t="s">
        <v>34</v>
      </c>
      <c r="J38" s="30"/>
      <c r="K38" s="30" t="s">
        <v>604</v>
      </c>
      <c r="L38" s="35" t="str">
        <f t="shared" si="5"/>
        <v>Text</v>
      </c>
      <c r="M38" s="42"/>
      <c r="N38" s="42"/>
      <c r="O38" s="30"/>
      <c r="P38" s="39" t="s">
        <v>561</v>
      </c>
      <c r="Q38" s="29" t="s">
        <v>98</v>
      </c>
      <c r="R38" s="54" t="s">
        <v>628</v>
      </c>
      <c r="S38" s="54" t="s">
        <v>178</v>
      </c>
      <c r="T38" s="54"/>
      <c r="U38" s="54" t="s">
        <v>178</v>
      </c>
      <c r="V38" s="54"/>
      <c r="W38" s="54" t="s">
        <v>178</v>
      </c>
      <c r="X38" s="54" t="s">
        <v>178</v>
      </c>
      <c r="Y38" s="54" t="s">
        <v>178</v>
      </c>
    </row>
    <row r="39" spans="2:25" ht="22.5">
      <c r="B39" s="1"/>
      <c r="C39" s="1"/>
      <c r="D39" s="13" t="str">
        <f t="shared" si="3"/>
        <v>Inhouse Mail</v>
      </c>
      <c r="E39" s="13" t="str">
        <f t="shared" si="4"/>
        <v>Address. Inhouse Mail. Text</v>
      </c>
      <c r="F39" s="1"/>
      <c r="G39" s="30" t="s">
        <v>612</v>
      </c>
      <c r="H39" s="30"/>
      <c r="I39" s="30" t="s">
        <v>165</v>
      </c>
      <c r="J39" s="30"/>
      <c r="K39" s="30" t="s">
        <v>604</v>
      </c>
      <c r="L39" s="35" t="str">
        <f t="shared" si="5"/>
        <v>Text</v>
      </c>
      <c r="M39" s="42"/>
      <c r="N39" s="42"/>
      <c r="O39" s="30"/>
      <c r="P39" s="39" t="s">
        <v>561</v>
      </c>
      <c r="Q39" s="29" t="s">
        <v>98</v>
      </c>
      <c r="R39" s="54" t="s">
        <v>629</v>
      </c>
      <c r="S39" s="54" t="s">
        <v>178</v>
      </c>
      <c r="T39" s="54"/>
      <c r="U39" s="54" t="s">
        <v>178</v>
      </c>
      <c r="V39" s="54"/>
      <c r="W39" s="54" t="s">
        <v>178</v>
      </c>
      <c r="X39" s="54" t="s">
        <v>178</v>
      </c>
      <c r="Y39" s="54" t="s">
        <v>178</v>
      </c>
    </row>
    <row r="40" spans="2:25" ht="22.5">
      <c r="B40" s="1"/>
      <c r="C40" s="1"/>
      <c r="D40" s="13" t="str">
        <f t="shared" si="3"/>
        <v>Department</v>
      </c>
      <c r="E40" s="13" t="str">
        <f t="shared" si="4"/>
        <v>Address. Department. Text</v>
      </c>
      <c r="F40" s="1"/>
      <c r="G40" s="30" t="s">
        <v>612</v>
      </c>
      <c r="H40" s="30"/>
      <c r="I40" s="30" t="s">
        <v>630</v>
      </c>
      <c r="J40" s="30"/>
      <c r="K40" s="30" t="s">
        <v>604</v>
      </c>
      <c r="L40" s="35" t="str">
        <f t="shared" si="5"/>
        <v>Text</v>
      </c>
      <c r="M40" s="42"/>
      <c r="N40" s="42"/>
      <c r="O40" s="30"/>
      <c r="P40" s="39" t="s">
        <v>561</v>
      </c>
      <c r="Q40" s="29" t="s">
        <v>98</v>
      </c>
      <c r="R40" s="54" t="s">
        <v>631</v>
      </c>
      <c r="S40" s="54" t="s">
        <v>178</v>
      </c>
      <c r="T40" s="54"/>
      <c r="U40" s="54" t="s">
        <v>178</v>
      </c>
      <c r="V40" s="54"/>
      <c r="W40" s="54" t="s">
        <v>178</v>
      </c>
      <c r="X40" s="54" t="s">
        <v>178</v>
      </c>
      <c r="Y40" s="54" t="s">
        <v>178</v>
      </c>
    </row>
    <row r="41" spans="2:25" ht="33.75">
      <c r="B41" s="1"/>
      <c r="C41" s="1"/>
      <c r="D41" s="13" t="str">
        <f t="shared" si="3"/>
        <v>CityName</v>
      </c>
      <c r="E41" s="13" t="str">
        <f t="shared" si="4"/>
        <v>Address. City_ Name. Text</v>
      </c>
      <c r="F41" s="1"/>
      <c r="G41" s="30" t="s">
        <v>612</v>
      </c>
      <c r="H41" s="30" t="s">
        <v>35</v>
      </c>
      <c r="I41" s="30" t="s">
        <v>603</v>
      </c>
      <c r="J41" s="30"/>
      <c r="K41" s="20" t="s">
        <v>604</v>
      </c>
      <c r="L41" s="35" t="str">
        <f t="shared" si="5"/>
        <v>Text</v>
      </c>
      <c r="M41" s="42"/>
      <c r="N41" s="42"/>
      <c r="O41" s="30"/>
      <c r="P41" s="39" t="s">
        <v>561</v>
      </c>
      <c r="Q41" s="29" t="s">
        <v>98</v>
      </c>
      <c r="R41" s="54" t="s">
        <v>632</v>
      </c>
      <c r="S41" s="54" t="s">
        <v>178</v>
      </c>
      <c r="T41" s="54"/>
      <c r="U41" s="54" t="s">
        <v>178</v>
      </c>
      <c r="V41" s="54"/>
      <c r="W41" s="54" t="s">
        <v>178</v>
      </c>
      <c r="X41" s="54" t="s">
        <v>178</v>
      </c>
      <c r="Y41" s="54" t="s">
        <v>178</v>
      </c>
    </row>
    <row r="42" spans="2:25" ht="56.25">
      <c r="B42" s="1"/>
      <c r="C42" s="1"/>
      <c r="D42" s="13" t="str">
        <f t="shared" si="3"/>
        <v>Postal Zone</v>
      </c>
      <c r="E42" s="13" t="str">
        <f t="shared" si="4"/>
        <v>Address. Postal Zone. Text</v>
      </c>
      <c r="F42" s="1"/>
      <c r="G42" s="30" t="s">
        <v>612</v>
      </c>
      <c r="H42" s="30"/>
      <c r="I42" s="30" t="s">
        <v>166</v>
      </c>
      <c r="J42" s="30"/>
      <c r="K42" s="30" t="s">
        <v>604</v>
      </c>
      <c r="L42" s="35" t="str">
        <f t="shared" si="5"/>
        <v>Text</v>
      </c>
      <c r="M42" s="42"/>
      <c r="N42" s="42"/>
      <c r="O42" s="30"/>
      <c r="P42" s="39" t="s">
        <v>561</v>
      </c>
      <c r="Q42" s="29" t="s">
        <v>98</v>
      </c>
      <c r="R42" s="54" t="s">
        <v>633</v>
      </c>
      <c r="S42" s="54" t="s">
        <v>178</v>
      </c>
      <c r="T42" s="54"/>
      <c r="U42" s="54" t="s">
        <v>178</v>
      </c>
      <c r="V42" s="54"/>
      <c r="W42" s="54" t="s">
        <v>178</v>
      </c>
      <c r="X42" s="54" t="s">
        <v>178</v>
      </c>
      <c r="Y42" s="54" t="s">
        <v>178</v>
      </c>
    </row>
    <row r="43" spans="2:25" ht="45">
      <c r="B43" s="1"/>
      <c r="C43" s="1"/>
      <c r="D43" s="13" t="str">
        <f t="shared" si="3"/>
        <v>Country Sub-entity</v>
      </c>
      <c r="E43" s="13" t="str">
        <f t="shared" si="4"/>
        <v>Address. Country Sub-entity. Text</v>
      </c>
      <c r="F43" s="1"/>
      <c r="G43" s="30" t="s">
        <v>612</v>
      </c>
      <c r="H43" s="30"/>
      <c r="I43" s="30" t="s">
        <v>167</v>
      </c>
      <c r="J43" s="30"/>
      <c r="K43" s="30" t="s">
        <v>604</v>
      </c>
      <c r="L43" s="35" t="str">
        <f t="shared" si="5"/>
        <v>Text</v>
      </c>
      <c r="M43" s="42"/>
      <c r="N43" s="42"/>
      <c r="O43" s="30"/>
      <c r="P43" s="39" t="s">
        <v>561</v>
      </c>
      <c r="Q43" s="29" t="s">
        <v>98</v>
      </c>
      <c r="R43" s="54" t="s">
        <v>634</v>
      </c>
      <c r="S43" s="54" t="s">
        <v>178</v>
      </c>
      <c r="T43" s="54"/>
      <c r="U43" s="54" t="s">
        <v>178</v>
      </c>
      <c r="V43" s="54"/>
      <c r="W43" s="54" t="s">
        <v>178</v>
      </c>
      <c r="X43" s="54" t="s">
        <v>178</v>
      </c>
      <c r="Y43" s="54" t="s">
        <v>178</v>
      </c>
    </row>
    <row r="44" spans="2:25" ht="45">
      <c r="B44" s="1"/>
      <c r="C44" s="1"/>
      <c r="D44" s="13" t="str">
        <f t="shared" si="3"/>
        <v>Country Sub-entity CodeCode</v>
      </c>
      <c r="E44" s="13" t="str">
        <f t="shared" si="4"/>
        <v>Address. Country Sub-entity Code. Code</v>
      </c>
      <c r="F44" s="1"/>
      <c r="G44" s="30" t="s">
        <v>612</v>
      </c>
      <c r="H44" s="30"/>
      <c r="I44" s="30" t="s">
        <v>168</v>
      </c>
      <c r="J44" s="30"/>
      <c r="K44" s="30" t="s">
        <v>590</v>
      </c>
      <c r="L44" s="35" t="str">
        <f t="shared" si="5"/>
        <v>Code</v>
      </c>
      <c r="M44" s="42"/>
      <c r="N44" s="42"/>
      <c r="O44" s="30"/>
      <c r="P44" s="39" t="s">
        <v>561</v>
      </c>
      <c r="Q44" s="29" t="s">
        <v>98</v>
      </c>
      <c r="R44" s="54" t="s">
        <v>635</v>
      </c>
      <c r="S44" s="54" t="s">
        <v>178</v>
      </c>
      <c r="T44" s="54"/>
      <c r="U44" s="54" t="s">
        <v>178</v>
      </c>
      <c r="V44" s="54"/>
      <c r="W44" s="54" t="s">
        <v>178</v>
      </c>
      <c r="X44" s="54" t="s">
        <v>178</v>
      </c>
      <c r="Y44" s="54" t="s">
        <v>178</v>
      </c>
    </row>
    <row r="45" spans="2:25" ht="45">
      <c r="B45" s="1"/>
      <c r="C45" s="1"/>
      <c r="D45" s="13" t="str">
        <f t="shared" si="3"/>
        <v>Region</v>
      </c>
      <c r="E45" s="13" t="str">
        <f t="shared" si="4"/>
        <v>Address. Region. Text</v>
      </c>
      <c r="F45" s="1"/>
      <c r="G45" s="30" t="s">
        <v>612</v>
      </c>
      <c r="H45" s="30"/>
      <c r="I45" s="30" t="s">
        <v>636</v>
      </c>
      <c r="J45" s="30"/>
      <c r="K45" s="30" t="s">
        <v>604</v>
      </c>
      <c r="L45" s="35" t="str">
        <f t="shared" si="5"/>
        <v>Text</v>
      </c>
      <c r="M45" s="42"/>
      <c r="N45" s="42"/>
      <c r="O45" s="30"/>
      <c r="P45" s="39" t="s">
        <v>561</v>
      </c>
      <c r="Q45" s="29" t="s">
        <v>98</v>
      </c>
      <c r="R45" s="54" t="s">
        <v>637</v>
      </c>
      <c r="S45" s="54" t="s">
        <v>178</v>
      </c>
      <c r="T45" s="54"/>
      <c r="U45" s="54" t="s">
        <v>178</v>
      </c>
      <c r="V45" s="54"/>
      <c r="W45" s="54" t="s">
        <v>178</v>
      </c>
      <c r="X45" s="54" t="s">
        <v>178</v>
      </c>
      <c r="Y45" s="54" t="s">
        <v>178</v>
      </c>
    </row>
    <row r="46" spans="2:25" ht="45">
      <c r="B46" s="1"/>
      <c r="C46" s="1"/>
      <c r="D46" s="13" t="str">
        <f t="shared" si="3"/>
        <v>District</v>
      </c>
      <c r="E46" s="13" t="str">
        <f t="shared" si="4"/>
        <v>Address. District. Text</v>
      </c>
      <c r="F46" s="1"/>
      <c r="G46" s="30" t="s">
        <v>612</v>
      </c>
      <c r="H46" s="30"/>
      <c r="I46" s="30" t="s">
        <v>638</v>
      </c>
      <c r="J46" s="30"/>
      <c r="K46" s="30" t="s">
        <v>604</v>
      </c>
      <c r="L46" s="35" t="str">
        <f t="shared" si="5"/>
        <v>Text</v>
      </c>
      <c r="M46" s="42"/>
      <c r="N46" s="42"/>
      <c r="O46" s="30"/>
      <c r="P46" s="39" t="s">
        <v>561</v>
      </c>
      <c r="Q46" s="29" t="s">
        <v>98</v>
      </c>
      <c r="R46" s="54" t="s">
        <v>639</v>
      </c>
      <c r="S46" s="54" t="s">
        <v>178</v>
      </c>
      <c r="T46" s="54"/>
      <c r="U46" s="54" t="s">
        <v>178</v>
      </c>
      <c r="V46" s="54"/>
      <c r="W46" s="54" t="s">
        <v>178</v>
      </c>
      <c r="X46" s="54" t="s">
        <v>178</v>
      </c>
      <c r="Y46" s="54" t="s">
        <v>178</v>
      </c>
    </row>
    <row r="47" spans="2:25" ht="56.25">
      <c r="B47" s="1"/>
      <c r="C47" s="1"/>
      <c r="D47" s="13" t="str">
        <f t="shared" si="3"/>
        <v>Timezone Offset Measure</v>
      </c>
      <c r="E47" s="13" t="str">
        <f t="shared" si="4"/>
        <v>Address. Timezone Offset Measure. Text</v>
      </c>
      <c r="F47" s="1"/>
      <c r="G47" s="30" t="s">
        <v>612</v>
      </c>
      <c r="H47" s="35"/>
      <c r="I47" s="30" t="s">
        <v>169</v>
      </c>
      <c r="J47" s="30"/>
      <c r="K47" s="30" t="s">
        <v>604</v>
      </c>
      <c r="L47" s="35" t="str">
        <f t="shared" si="5"/>
        <v>Text</v>
      </c>
      <c r="M47" s="42"/>
      <c r="N47" s="42"/>
      <c r="O47" s="30"/>
      <c r="P47" s="39" t="s">
        <v>561</v>
      </c>
      <c r="Q47" s="29" t="s">
        <v>98</v>
      </c>
      <c r="R47" s="54" t="s">
        <v>642</v>
      </c>
      <c r="S47" s="54" t="s">
        <v>178</v>
      </c>
      <c r="T47" s="54"/>
      <c r="U47" s="54" t="s">
        <v>178</v>
      </c>
      <c r="V47" s="54"/>
      <c r="W47" s="54" t="s">
        <v>178</v>
      </c>
      <c r="X47" s="54" t="s">
        <v>178</v>
      </c>
      <c r="Y47" s="54" t="s">
        <v>178</v>
      </c>
    </row>
    <row r="48" spans="2:25" ht="33.75">
      <c r="B48" s="11"/>
      <c r="C48" s="11"/>
      <c r="D48" s="12" t="str">
        <f>CONCATENATE(IF(M48="","",CONCATENATE(M48,"")),"",N48)</f>
        <v>Country</v>
      </c>
      <c r="E48" s="12" t="str">
        <f>CONCATENATE(IF(F48="","",CONCATENATE(F48,"_ ")),G48,". ",IF(M48="","",CONCATENATE(M48,"_ ")),"",N48)</f>
        <v>Address. Country</v>
      </c>
      <c r="F48" s="11"/>
      <c r="G48" s="31" t="s">
        <v>612</v>
      </c>
      <c r="H48" s="41">
        <f>IF(M48="","",M48)</f>
      </c>
      <c r="I48" s="41" t="str">
        <f>N48</f>
        <v>Country</v>
      </c>
      <c r="J48" s="41"/>
      <c r="K48" s="41" t="str">
        <f>N48</f>
        <v>Country</v>
      </c>
      <c r="L48" s="47"/>
      <c r="M48" s="16"/>
      <c r="N48" s="16" t="s">
        <v>640</v>
      </c>
      <c r="O48" s="31"/>
      <c r="P48" s="38" t="s">
        <v>561</v>
      </c>
      <c r="Q48" s="18" t="s">
        <v>25</v>
      </c>
      <c r="R48" s="53" t="s">
        <v>641</v>
      </c>
      <c r="S48" s="53" t="s">
        <v>178</v>
      </c>
      <c r="T48" s="53"/>
      <c r="U48" s="53" t="s">
        <v>178</v>
      </c>
      <c r="V48" s="53"/>
      <c r="W48" s="53" t="s">
        <v>178</v>
      </c>
      <c r="X48" s="53" t="s">
        <v>178</v>
      </c>
      <c r="Y48" s="53" t="s">
        <v>178</v>
      </c>
    </row>
    <row r="49" spans="2:25" ht="45">
      <c r="B49" s="9"/>
      <c r="C49" s="9"/>
      <c r="D49" s="15" t="str">
        <f>CONCATENATE(IF(F49="","",CONCATENATE(F49,"")),"",G49)</f>
        <v>Allowance Charge</v>
      </c>
      <c r="E49" s="15" t="str">
        <f>CONCATENATE(IF(F49="","",CONCATENATE(F49,"_ ")),"",G49,". Details")</f>
        <v>Allowance Charge. Details</v>
      </c>
      <c r="F49" s="9"/>
      <c r="G49" s="19" t="s">
        <v>159</v>
      </c>
      <c r="H49" s="32"/>
      <c r="I49" s="32" t="s">
        <v>6</v>
      </c>
      <c r="J49" s="32"/>
      <c r="K49" s="32" t="s">
        <v>6</v>
      </c>
      <c r="L49" s="9" t="str">
        <f aca="true" t="shared" si="6" ref="L49:L79">IF(AND(OR(I49="Identification",I49="ID"),K49="Identifier"),I49,IF(AND(OR(I49="Time",I49="Date"),K49="Date Time"),I49,K49))</f>
        <v>Details</v>
      </c>
      <c r="M49" s="46"/>
      <c r="N49" s="46"/>
      <c r="O49" s="32"/>
      <c r="P49" s="32"/>
      <c r="Q49" s="25" t="s">
        <v>24</v>
      </c>
      <c r="R49" s="23" t="s">
        <v>512</v>
      </c>
      <c r="S49" s="23" t="s">
        <v>178</v>
      </c>
      <c r="T49" s="23"/>
      <c r="U49" s="23" t="s">
        <v>178</v>
      </c>
      <c r="V49" s="23"/>
      <c r="W49" s="23"/>
      <c r="X49" s="23"/>
      <c r="Y49" s="23" t="s">
        <v>178</v>
      </c>
    </row>
    <row r="50" spans="2:25" ht="22.5">
      <c r="B50" s="1"/>
      <c r="C50" s="1"/>
      <c r="D50" s="13" t="str">
        <f aca="true" t="shared" si="7" ref="D50:D56">CONCATENATE(H50,IF(AND(J50="",I50=L50),IF(L50="Identification","ID",L50),CONCATENATE(IF(L50="Identification","ID",I50),J50,(IF(K50="Identifier","ID",IF(AND(J50="",K50="Text"),"",K50))))))</f>
        <v>ID</v>
      </c>
      <c r="E50" s="13" t="str">
        <f aca="true" t="shared" si="8" ref="E50:E56">CONCATENATE(IF(F50="","",CONCATENATE(F50,"_ ")),G50,". ",IF(H50="","",CONCATENATE(H50,"_ ")),"",I50,IF(AND(J50="",I50=L50),"",CONCATENATE(". ",IF(J50="","",CONCATENATE(J50,"_ ")),K50)))</f>
        <v>Allowance Charge. Identification</v>
      </c>
      <c r="F50" s="1"/>
      <c r="G50" s="30" t="s">
        <v>159</v>
      </c>
      <c r="H50" s="30"/>
      <c r="I50" s="30" t="s">
        <v>644</v>
      </c>
      <c r="J50" s="30"/>
      <c r="K50" s="30" t="s">
        <v>559</v>
      </c>
      <c r="L50" s="2" t="str">
        <f t="shared" si="6"/>
        <v>Identification</v>
      </c>
      <c r="M50" s="88"/>
      <c r="N50" s="88"/>
      <c r="O50" s="30"/>
      <c r="P50" s="30" t="s">
        <v>560</v>
      </c>
      <c r="Q50" s="20" t="s">
        <v>98</v>
      </c>
      <c r="R50" s="21" t="s">
        <v>100</v>
      </c>
      <c r="S50" s="21" t="s">
        <v>178</v>
      </c>
      <c r="T50" s="21"/>
      <c r="U50" s="21" t="s">
        <v>178</v>
      </c>
      <c r="V50" s="21"/>
      <c r="W50" s="21"/>
      <c r="X50" s="21"/>
      <c r="Y50" s="21" t="s">
        <v>178</v>
      </c>
    </row>
    <row r="51" spans="2:25" ht="22.5">
      <c r="B51" s="1"/>
      <c r="C51" s="1"/>
      <c r="D51" s="13" t="str">
        <f t="shared" si="7"/>
        <v>Charge IndicatorIndicator</v>
      </c>
      <c r="E51" s="13" t="str">
        <f t="shared" si="8"/>
        <v>Allowance Charge. Charge Indicator. Indicator</v>
      </c>
      <c r="F51" s="1"/>
      <c r="G51" s="30" t="s">
        <v>159</v>
      </c>
      <c r="H51" s="30"/>
      <c r="I51" s="20" t="s">
        <v>172</v>
      </c>
      <c r="J51" s="20"/>
      <c r="K51" s="20" t="s">
        <v>672</v>
      </c>
      <c r="L51" s="2" t="str">
        <f t="shared" si="6"/>
        <v>Indicator</v>
      </c>
      <c r="M51" s="88"/>
      <c r="N51" s="88"/>
      <c r="O51" s="30"/>
      <c r="P51" s="20" t="s">
        <v>560</v>
      </c>
      <c r="Q51" s="20" t="s">
        <v>98</v>
      </c>
      <c r="R51" s="21" t="s">
        <v>101</v>
      </c>
      <c r="S51" s="21" t="s">
        <v>178</v>
      </c>
      <c r="T51" s="21"/>
      <c r="U51" s="21" t="s">
        <v>178</v>
      </c>
      <c r="V51" s="21"/>
      <c r="W51" s="21"/>
      <c r="X51" s="21"/>
      <c r="Y51" s="21" t="s">
        <v>178</v>
      </c>
    </row>
    <row r="52" spans="2:25" ht="22.5">
      <c r="B52" s="1"/>
      <c r="C52" s="1"/>
      <c r="D52" s="13" t="str">
        <f t="shared" si="7"/>
        <v>MultiplierReasonCode</v>
      </c>
      <c r="E52" s="13" t="str">
        <f t="shared" si="8"/>
        <v>Allowance Charge. Multiplier_ Reason. Code</v>
      </c>
      <c r="F52" s="1"/>
      <c r="G52" s="30" t="s">
        <v>159</v>
      </c>
      <c r="H52" s="20" t="s">
        <v>102</v>
      </c>
      <c r="I52" s="20" t="s">
        <v>95</v>
      </c>
      <c r="J52" s="30"/>
      <c r="K52" s="20" t="s">
        <v>590</v>
      </c>
      <c r="L52" s="2" t="str">
        <f t="shared" si="6"/>
        <v>Code</v>
      </c>
      <c r="M52" s="88"/>
      <c r="N52" s="88"/>
      <c r="O52" s="30"/>
      <c r="P52" s="30" t="s">
        <v>561</v>
      </c>
      <c r="Q52" s="20" t="s">
        <v>98</v>
      </c>
      <c r="R52" s="37" t="s">
        <v>103</v>
      </c>
      <c r="S52" s="21" t="s">
        <v>178</v>
      </c>
      <c r="T52" s="21"/>
      <c r="U52" s="21" t="s">
        <v>178</v>
      </c>
      <c r="V52" s="21"/>
      <c r="W52" s="21"/>
      <c r="X52" s="21"/>
      <c r="Y52" s="21" t="s">
        <v>178</v>
      </c>
    </row>
    <row r="53" spans="2:25" ht="45">
      <c r="B53" s="1"/>
      <c r="C53" s="1"/>
      <c r="D53" s="13" t="str">
        <f t="shared" si="7"/>
        <v>MultiplierFactorQuantity</v>
      </c>
      <c r="E53" s="13" t="str">
        <f t="shared" si="8"/>
        <v>Allowance Charge. Multiplier_ Factor. Quantity</v>
      </c>
      <c r="F53" s="1"/>
      <c r="G53" s="30" t="s">
        <v>159</v>
      </c>
      <c r="H53" s="20" t="s">
        <v>102</v>
      </c>
      <c r="I53" s="20" t="s">
        <v>104</v>
      </c>
      <c r="J53" s="30"/>
      <c r="K53" s="20" t="s">
        <v>592</v>
      </c>
      <c r="L53" s="2" t="str">
        <f t="shared" si="6"/>
        <v>Quantity</v>
      </c>
      <c r="M53" s="88"/>
      <c r="N53" s="88"/>
      <c r="O53" s="30"/>
      <c r="P53" s="30" t="s">
        <v>561</v>
      </c>
      <c r="Q53" s="20" t="s">
        <v>98</v>
      </c>
      <c r="R53" s="37" t="s">
        <v>105</v>
      </c>
      <c r="S53" s="21" t="s">
        <v>178</v>
      </c>
      <c r="T53" s="21"/>
      <c r="U53" s="21" t="s">
        <v>178</v>
      </c>
      <c r="V53" s="21"/>
      <c r="W53" s="21"/>
      <c r="X53" s="21"/>
      <c r="Y53" s="21" t="s">
        <v>178</v>
      </c>
    </row>
    <row r="54" spans="2:25" ht="33.75">
      <c r="B54" s="1"/>
      <c r="C54" s="1"/>
      <c r="D54" s="13" t="str">
        <f t="shared" si="7"/>
        <v>CurrencyCode</v>
      </c>
      <c r="E54" s="13" t="str">
        <f t="shared" si="8"/>
        <v>Allowance Charge. Currency_ Code</v>
      </c>
      <c r="F54" s="1"/>
      <c r="G54" s="30" t="s">
        <v>159</v>
      </c>
      <c r="H54" s="20" t="s">
        <v>20</v>
      </c>
      <c r="I54" s="20" t="s">
        <v>590</v>
      </c>
      <c r="J54" s="20"/>
      <c r="K54" s="20" t="s">
        <v>590</v>
      </c>
      <c r="L54" s="2" t="str">
        <f t="shared" si="6"/>
        <v>Code</v>
      </c>
      <c r="M54" s="88"/>
      <c r="N54" s="88"/>
      <c r="O54" s="30"/>
      <c r="P54" s="30" t="s">
        <v>561</v>
      </c>
      <c r="Q54" s="20" t="s">
        <v>98</v>
      </c>
      <c r="R54" s="37" t="s">
        <v>106</v>
      </c>
      <c r="S54" s="21" t="s">
        <v>178</v>
      </c>
      <c r="T54" s="21"/>
      <c r="U54" s="21" t="s">
        <v>178</v>
      </c>
      <c r="V54" s="21"/>
      <c r="W54" s="21"/>
      <c r="X54" s="21"/>
      <c r="Y54" s="21" t="s">
        <v>178</v>
      </c>
    </row>
    <row r="55" spans="2:25" ht="22.5">
      <c r="B55" s="1"/>
      <c r="C55" s="1"/>
      <c r="D55" s="13" t="str">
        <f t="shared" si="7"/>
        <v>Pre-paid CollectIndicator</v>
      </c>
      <c r="E55" s="13" t="str">
        <f t="shared" si="8"/>
        <v>Allowance Charge. Pre-paid Collect_ Indicator</v>
      </c>
      <c r="F55" s="1"/>
      <c r="G55" s="30" t="s">
        <v>159</v>
      </c>
      <c r="H55" s="20" t="s">
        <v>173</v>
      </c>
      <c r="I55" s="20" t="s">
        <v>672</v>
      </c>
      <c r="J55" s="30"/>
      <c r="K55" s="20" t="s">
        <v>672</v>
      </c>
      <c r="L55" s="2" t="str">
        <f t="shared" si="6"/>
        <v>Indicator</v>
      </c>
      <c r="M55" s="88"/>
      <c r="N55" s="88"/>
      <c r="O55" s="30"/>
      <c r="P55" s="30" t="s">
        <v>561</v>
      </c>
      <c r="Q55" s="20" t="s">
        <v>98</v>
      </c>
      <c r="R55" s="37" t="s">
        <v>107</v>
      </c>
      <c r="S55" s="21" t="s">
        <v>178</v>
      </c>
      <c r="T55" s="21"/>
      <c r="U55" s="21" t="s">
        <v>178</v>
      </c>
      <c r="V55" s="21"/>
      <c r="W55" s="21"/>
      <c r="X55" s="21"/>
      <c r="Y55" s="21" t="s">
        <v>178</v>
      </c>
    </row>
    <row r="56" spans="2:25" ht="78.75">
      <c r="B56" s="1"/>
      <c r="C56" s="1"/>
      <c r="D56" s="13" t="str">
        <f t="shared" si="7"/>
        <v>Sequence ValueNumeric</v>
      </c>
      <c r="E56" s="13" t="str">
        <f t="shared" si="8"/>
        <v>Allowance Charge. Sequence Value. Numeric</v>
      </c>
      <c r="F56" s="1"/>
      <c r="G56" s="20" t="s">
        <v>159</v>
      </c>
      <c r="H56" s="30"/>
      <c r="I56" s="30" t="s">
        <v>180</v>
      </c>
      <c r="J56" s="30"/>
      <c r="K56" s="30" t="s">
        <v>108</v>
      </c>
      <c r="L56" s="2" t="str">
        <f t="shared" si="6"/>
        <v>Numeric</v>
      </c>
      <c r="M56" s="88"/>
      <c r="N56" s="88"/>
      <c r="O56" s="30"/>
      <c r="P56" s="30" t="s">
        <v>561</v>
      </c>
      <c r="Q56" s="20" t="s">
        <v>98</v>
      </c>
      <c r="R56" s="21" t="s">
        <v>109</v>
      </c>
      <c r="S56" s="21" t="s">
        <v>178</v>
      </c>
      <c r="T56" s="21"/>
      <c r="U56" s="21" t="s">
        <v>178</v>
      </c>
      <c r="V56" s="21"/>
      <c r="W56" s="21"/>
      <c r="X56" s="21"/>
      <c r="Y56" s="21" t="s">
        <v>178</v>
      </c>
    </row>
    <row r="57" spans="2:25" ht="33.75">
      <c r="B57" s="11"/>
      <c r="C57" s="11"/>
      <c r="D57" s="12" t="str">
        <f>CONCATENATE(IF(M57="","",CONCATENATE(M57,"")),"",N57)</f>
        <v>Tax</v>
      </c>
      <c r="E57" s="12" t="str">
        <f>CONCATENATE(IF(F57="","",CONCATENATE(F57,"_ ")),G57,". ",IF(M57="","",CONCATENATE(M57,"_ ")),"",N57)</f>
        <v>Allowance Charge. Tax</v>
      </c>
      <c r="F57" s="11"/>
      <c r="G57" s="16" t="s">
        <v>159</v>
      </c>
      <c r="H57" s="41">
        <f>IF(M57="","",M57)</f>
      </c>
      <c r="I57" s="41" t="str">
        <f>N57</f>
        <v>Tax</v>
      </c>
      <c r="J57" s="41"/>
      <c r="K57" s="41" t="str">
        <f>N57</f>
        <v>Tax</v>
      </c>
      <c r="L57" s="11" t="str">
        <f t="shared" si="6"/>
        <v>Tax</v>
      </c>
      <c r="M57" s="16"/>
      <c r="N57" s="16" t="s">
        <v>22</v>
      </c>
      <c r="O57" s="31"/>
      <c r="P57" s="16" t="s">
        <v>595</v>
      </c>
      <c r="Q57" s="16" t="s">
        <v>25</v>
      </c>
      <c r="R57" s="71" t="s">
        <v>110</v>
      </c>
      <c r="S57" s="71" t="s">
        <v>178</v>
      </c>
      <c r="T57" s="71"/>
      <c r="U57" s="71" t="s">
        <v>178</v>
      </c>
      <c r="V57" s="71"/>
      <c r="W57" s="71"/>
      <c r="X57" s="71"/>
      <c r="Y57" s="71" t="s">
        <v>178</v>
      </c>
    </row>
    <row r="58" spans="2:25" ht="56.25">
      <c r="B58" s="11"/>
      <c r="C58" s="11"/>
      <c r="D58" s="12" t="str">
        <f>CONCATENATE(IF(M58="","",CONCATENATE(M58,"")),"",N58)</f>
        <v>Payment Means</v>
      </c>
      <c r="E58" s="12" t="str">
        <f>CONCATENATE(IF(F58="","",CONCATENATE(F58,"_ ")),G58,". ",IF(M58="","",CONCATENATE(M58,"_ ")),"",N58)</f>
        <v>Allowance Charge. Payment Means</v>
      </c>
      <c r="F58" s="11"/>
      <c r="G58" s="16" t="s">
        <v>159</v>
      </c>
      <c r="H58" s="41">
        <f>IF(M58="","",M58)</f>
      </c>
      <c r="I58" s="41" t="str">
        <f>N58</f>
        <v>Payment Means</v>
      </c>
      <c r="J58" s="41"/>
      <c r="K58" s="41" t="str">
        <f>N58</f>
        <v>Payment Means</v>
      </c>
      <c r="L58" s="11" t="str">
        <f t="shared" si="6"/>
        <v>Payment Means</v>
      </c>
      <c r="M58" s="16"/>
      <c r="N58" s="16" t="s">
        <v>181</v>
      </c>
      <c r="O58" s="31"/>
      <c r="P58" s="16" t="s">
        <v>595</v>
      </c>
      <c r="Q58" s="16" t="s">
        <v>25</v>
      </c>
      <c r="R58" s="71" t="s">
        <v>112</v>
      </c>
      <c r="S58" s="71" t="s">
        <v>178</v>
      </c>
      <c r="T58" s="71"/>
      <c r="U58" s="71" t="s">
        <v>178</v>
      </c>
      <c r="V58" s="71"/>
      <c r="W58" s="71"/>
      <c r="X58" s="71"/>
      <c r="Y58" s="71" t="s">
        <v>178</v>
      </c>
    </row>
    <row r="59" spans="2:25" ht="90">
      <c r="B59" s="9"/>
      <c r="C59" s="9"/>
      <c r="D59" s="15" t="str">
        <f>CONCATENATE(IF(F59="","",CONCATENATE(F59,"")),"",G59)</f>
        <v>AlternativeOrder Line</v>
      </c>
      <c r="E59" s="15" t="str">
        <f>CONCATENATE(IF(F59="","",CONCATENATE(F59,"_ ")),"",G59,". Details")</f>
        <v>Alternative_ Order Line. Details</v>
      </c>
      <c r="F59" s="9" t="s">
        <v>350</v>
      </c>
      <c r="G59" s="32" t="s">
        <v>661</v>
      </c>
      <c r="H59" s="32"/>
      <c r="I59" s="32" t="s">
        <v>6</v>
      </c>
      <c r="J59" s="32"/>
      <c r="K59" s="32" t="s">
        <v>6</v>
      </c>
      <c r="L59" s="32"/>
      <c r="M59" s="46"/>
      <c r="N59" s="46"/>
      <c r="O59" s="32"/>
      <c r="P59" s="32"/>
      <c r="Q59" s="19" t="s">
        <v>24</v>
      </c>
      <c r="R59" s="34" t="s">
        <v>351</v>
      </c>
      <c r="S59" s="34" t="s">
        <v>178</v>
      </c>
      <c r="T59" s="34"/>
      <c r="U59" s="34"/>
      <c r="V59" s="34"/>
      <c r="W59" s="34"/>
      <c r="X59" s="34"/>
      <c r="Y59" s="34"/>
    </row>
    <row r="60" spans="2:25" ht="22.5">
      <c r="B60" s="1"/>
      <c r="C60" s="1"/>
      <c r="D60" s="13" t="str">
        <f aca="true" t="shared" si="9" ref="D60:D67">CONCATENATE(H60,IF(AND(J60="",I60=L60),IF(L60="Identification","ID",L60),CONCATENATE(IF(L60="Identification","ID",I60),J60,(IF(K60="Identifier","ID",IF(AND(J60="",K60="Text"),"",K60))))))</f>
        <v>Buyer'sID</v>
      </c>
      <c r="E60" s="13" t="str">
        <f aca="true" t="shared" si="10" ref="E60:E67">CONCATENATE(IF(F60="","",CONCATENATE(F60,"_ ")),G60,". ",IF(H60="","",CONCATENATE(H60,"_ ")),"",I60,IF(AND(J60="",I60=L60),"",CONCATENATE(". ",IF(J60="","",CONCATENATE(J60,"_ ")),K60)))</f>
        <v>Alternative_ Order Line. Buyer's_ Identification</v>
      </c>
      <c r="F60" s="1" t="s">
        <v>350</v>
      </c>
      <c r="G60" s="30" t="s">
        <v>661</v>
      </c>
      <c r="H60" s="30" t="s">
        <v>9</v>
      </c>
      <c r="I60" s="30" t="s">
        <v>644</v>
      </c>
      <c r="J60" s="30"/>
      <c r="K60" s="30" t="s">
        <v>559</v>
      </c>
      <c r="L60" s="35" t="str">
        <f aca="true" t="shared" si="11" ref="L60:L67">IF(AND(OR(I60="Identification",I60="ID"),K60="Identifier"),I60,IF(AND(OR(I60="Time",I60="Date"),K60="Date Time"),I60,K60))</f>
        <v>Identification</v>
      </c>
      <c r="M60" s="42"/>
      <c r="N60" s="42"/>
      <c r="O60" s="30"/>
      <c r="P60" s="39" t="s">
        <v>560</v>
      </c>
      <c r="Q60" s="29" t="s">
        <v>98</v>
      </c>
      <c r="R60" s="54" t="s">
        <v>504</v>
      </c>
      <c r="S60" s="54" t="s">
        <v>178</v>
      </c>
      <c r="T60" s="54"/>
      <c r="U60" s="54"/>
      <c r="V60" s="54"/>
      <c r="W60" s="54"/>
      <c r="X60" s="54"/>
      <c r="Y60" s="54"/>
    </row>
    <row r="61" spans="2:25" ht="56.25">
      <c r="B61" s="1"/>
      <c r="C61" s="1"/>
      <c r="D61" s="13" t="str">
        <f t="shared" si="9"/>
        <v>Line ExtensionAmount</v>
      </c>
      <c r="E61" s="13" t="str">
        <f t="shared" si="10"/>
        <v>Alternative_ Order Line. Line Extension_ Amount</v>
      </c>
      <c r="F61" s="1" t="s">
        <v>350</v>
      </c>
      <c r="G61" s="30" t="s">
        <v>661</v>
      </c>
      <c r="H61" s="30" t="s">
        <v>156</v>
      </c>
      <c r="I61" s="20" t="s">
        <v>593</v>
      </c>
      <c r="J61" s="20"/>
      <c r="K61" s="30" t="s">
        <v>593</v>
      </c>
      <c r="L61" s="35" t="str">
        <f t="shared" si="11"/>
        <v>Amount</v>
      </c>
      <c r="M61" s="42"/>
      <c r="N61" s="42"/>
      <c r="O61" s="30"/>
      <c r="P61" s="39" t="s">
        <v>561</v>
      </c>
      <c r="Q61" s="29" t="s">
        <v>98</v>
      </c>
      <c r="R61" s="21" t="s">
        <v>658</v>
      </c>
      <c r="S61" s="54" t="s">
        <v>178</v>
      </c>
      <c r="T61" s="21"/>
      <c r="U61" s="21"/>
      <c r="V61" s="21"/>
      <c r="W61" s="21"/>
      <c r="X61" s="21"/>
      <c r="Y61" s="21"/>
    </row>
    <row r="62" spans="2:25" ht="22.5">
      <c r="B62" s="1"/>
      <c r="C62" s="1"/>
      <c r="D62" s="13" t="str">
        <f t="shared" si="9"/>
        <v>Quantity</v>
      </c>
      <c r="E62" s="13" t="str">
        <f t="shared" si="10"/>
        <v>Alternative_ Order Line. Quantity</v>
      </c>
      <c r="F62" s="1" t="s">
        <v>350</v>
      </c>
      <c r="G62" s="30" t="s">
        <v>661</v>
      </c>
      <c r="H62" s="30"/>
      <c r="I62" s="30" t="s">
        <v>592</v>
      </c>
      <c r="J62" s="30"/>
      <c r="K62" s="30" t="s">
        <v>592</v>
      </c>
      <c r="L62" s="35" t="str">
        <f t="shared" si="11"/>
        <v>Quantity</v>
      </c>
      <c r="M62" s="42"/>
      <c r="N62" s="42"/>
      <c r="O62" s="30"/>
      <c r="P62" s="30" t="s">
        <v>561</v>
      </c>
      <c r="Q62" s="29" t="s">
        <v>98</v>
      </c>
      <c r="R62" s="54" t="s">
        <v>659</v>
      </c>
      <c r="S62" s="54" t="s">
        <v>178</v>
      </c>
      <c r="T62" s="54"/>
      <c r="U62" s="54"/>
      <c r="V62" s="54"/>
      <c r="W62" s="54"/>
      <c r="X62" s="54"/>
      <c r="Y62" s="54"/>
    </row>
    <row r="63" spans="2:25" ht="22.5">
      <c r="B63" s="1"/>
      <c r="C63" s="1"/>
      <c r="D63" s="13" t="str">
        <f t="shared" si="9"/>
        <v>MinimumQuantity</v>
      </c>
      <c r="E63" s="13" t="str">
        <f t="shared" si="10"/>
        <v>Alternative_ Order Line. Minimum_ Quantity</v>
      </c>
      <c r="F63" s="1" t="s">
        <v>350</v>
      </c>
      <c r="G63" s="30" t="s">
        <v>661</v>
      </c>
      <c r="H63" s="30" t="s">
        <v>36</v>
      </c>
      <c r="I63" s="30" t="s">
        <v>592</v>
      </c>
      <c r="J63" s="30"/>
      <c r="K63" s="30" t="s">
        <v>592</v>
      </c>
      <c r="L63" s="35" t="str">
        <f t="shared" si="11"/>
        <v>Quantity</v>
      </c>
      <c r="M63" s="42"/>
      <c r="N63" s="42"/>
      <c r="O63" s="30"/>
      <c r="P63" s="30" t="s">
        <v>561</v>
      </c>
      <c r="Q63" s="29" t="s">
        <v>98</v>
      </c>
      <c r="R63" s="54" t="s">
        <v>660</v>
      </c>
      <c r="S63" s="54" t="s">
        <v>178</v>
      </c>
      <c r="T63" s="54"/>
      <c r="U63" s="54"/>
      <c r="V63" s="54"/>
      <c r="W63" s="54"/>
      <c r="X63" s="54"/>
      <c r="Y63" s="54"/>
    </row>
    <row r="64" spans="2:25" ht="22.5">
      <c r="B64" s="1"/>
      <c r="C64" s="1"/>
      <c r="D64" s="13" t="str">
        <f t="shared" si="9"/>
        <v>MaximumQuantity</v>
      </c>
      <c r="E64" s="13" t="str">
        <f t="shared" si="10"/>
        <v>Alternative_ Order Line. Maximum_ Quantity</v>
      </c>
      <c r="F64" s="1" t="s">
        <v>350</v>
      </c>
      <c r="G64" s="30" t="s">
        <v>661</v>
      </c>
      <c r="H64" s="30" t="s">
        <v>37</v>
      </c>
      <c r="I64" s="30" t="s">
        <v>592</v>
      </c>
      <c r="J64" s="30"/>
      <c r="K64" s="30" t="s">
        <v>592</v>
      </c>
      <c r="L64" s="35" t="str">
        <f t="shared" si="11"/>
        <v>Quantity</v>
      </c>
      <c r="M64" s="42"/>
      <c r="N64" s="42"/>
      <c r="O64" s="30"/>
      <c r="P64" s="30" t="s">
        <v>561</v>
      </c>
      <c r="Q64" s="29" t="s">
        <v>98</v>
      </c>
      <c r="R64" s="54" t="s">
        <v>662</v>
      </c>
      <c r="S64" s="54" t="s">
        <v>178</v>
      </c>
      <c r="T64" s="54"/>
      <c r="U64" s="54"/>
      <c r="V64" s="54"/>
      <c r="W64" s="54"/>
      <c r="X64" s="54"/>
      <c r="Y64" s="54"/>
    </row>
    <row r="65" spans="2:25" ht="33.75">
      <c r="B65" s="1"/>
      <c r="C65" s="1"/>
      <c r="D65" s="13" t="str">
        <f t="shared" si="9"/>
        <v>MaximumBackorder QuantityQuantity</v>
      </c>
      <c r="E65" s="13" t="str">
        <f t="shared" si="10"/>
        <v>Alternative_ Order Line. Maximum_ Backorder Quantity. Quantity</v>
      </c>
      <c r="F65" s="1" t="s">
        <v>350</v>
      </c>
      <c r="G65" s="30" t="s">
        <v>661</v>
      </c>
      <c r="H65" s="30" t="s">
        <v>37</v>
      </c>
      <c r="I65" s="30" t="s">
        <v>200</v>
      </c>
      <c r="J65" s="30"/>
      <c r="K65" s="30" t="s">
        <v>592</v>
      </c>
      <c r="L65" s="35" t="str">
        <f t="shared" si="11"/>
        <v>Quantity</v>
      </c>
      <c r="M65" s="42"/>
      <c r="N65" s="42"/>
      <c r="O65" s="30"/>
      <c r="P65" s="39" t="s">
        <v>561</v>
      </c>
      <c r="Q65" s="29" t="s">
        <v>98</v>
      </c>
      <c r="R65" s="54" t="s">
        <v>663</v>
      </c>
      <c r="S65" s="54" t="s">
        <v>178</v>
      </c>
      <c r="T65" s="54"/>
      <c r="U65" s="54"/>
      <c r="V65" s="54"/>
      <c r="W65" s="54"/>
      <c r="X65" s="54"/>
      <c r="Y65" s="54"/>
    </row>
    <row r="66" spans="2:25" ht="33.75">
      <c r="B66" s="1"/>
      <c r="C66" s="1"/>
      <c r="D66" s="13" t="str">
        <f t="shared" si="9"/>
        <v>MinimumBackorder QuantityQuantity</v>
      </c>
      <c r="E66" s="13" t="str">
        <f t="shared" si="10"/>
        <v>Alternative_ Order Line. Minimum_ Backorder Quantity. Quantity</v>
      </c>
      <c r="F66" s="1" t="s">
        <v>350</v>
      </c>
      <c r="G66" s="30" t="s">
        <v>661</v>
      </c>
      <c r="H66" s="30" t="s">
        <v>36</v>
      </c>
      <c r="I66" s="30" t="s">
        <v>200</v>
      </c>
      <c r="J66" s="30"/>
      <c r="K66" s="30" t="s">
        <v>592</v>
      </c>
      <c r="L66" s="35" t="str">
        <f t="shared" si="11"/>
        <v>Quantity</v>
      </c>
      <c r="M66" s="42"/>
      <c r="N66" s="42"/>
      <c r="O66" s="30"/>
      <c r="P66" s="39" t="s">
        <v>561</v>
      </c>
      <c r="Q66" s="29" t="s">
        <v>98</v>
      </c>
      <c r="R66" s="54" t="s">
        <v>278</v>
      </c>
      <c r="S66" s="54" t="s">
        <v>178</v>
      </c>
      <c r="T66" s="54"/>
      <c r="U66" s="54"/>
      <c r="V66" s="54"/>
      <c r="W66" s="54"/>
      <c r="X66" s="54"/>
      <c r="Y66" s="54"/>
    </row>
    <row r="67" spans="2:25" ht="78.75">
      <c r="B67" s="1"/>
      <c r="C67" s="1"/>
      <c r="D67" s="13" t="str">
        <f t="shared" si="9"/>
        <v>SubstitutionStatusCode</v>
      </c>
      <c r="E67" s="13" t="str">
        <f t="shared" si="10"/>
        <v>Alternative_ Order Line. Substitution_ Status. Code</v>
      </c>
      <c r="F67" s="1" t="s">
        <v>350</v>
      </c>
      <c r="G67" s="30" t="s">
        <v>661</v>
      </c>
      <c r="H67" s="30" t="s">
        <v>39</v>
      </c>
      <c r="I67" s="20" t="s">
        <v>38</v>
      </c>
      <c r="J67" s="20"/>
      <c r="K67" s="20" t="s">
        <v>590</v>
      </c>
      <c r="L67" s="35" t="str">
        <f t="shared" si="11"/>
        <v>Code</v>
      </c>
      <c r="M67" s="42"/>
      <c r="N67" s="42"/>
      <c r="O67" s="30"/>
      <c r="P67" s="29" t="s">
        <v>561</v>
      </c>
      <c r="Q67" s="29" t="s">
        <v>98</v>
      </c>
      <c r="R67" s="21" t="s">
        <v>664</v>
      </c>
      <c r="S67" s="54" t="s">
        <v>178</v>
      </c>
      <c r="T67" s="21"/>
      <c r="U67" s="21"/>
      <c r="V67" s="21"/>
      <c r="W67" s="21"/>
      <c r="X67" s="21"/>
      <c r="Y67" s="21"/>
    </row>
    <row r="68" spans="2:25" ht="22.5">
      <c r="B68" s="11"/>
      <c r="C68" s="11"/>
      <c r="D68" s="12" t="str">
        <f>CONCATENATE(IF(M68="","",CONCATENATE(M68,"")),"",N68)</f>
        <v>Item</v>
      </c>
      <c r="E68" s="12" t="str">
        <f>CONCATENATE(IF(F68="","",CONCATENATE(F68,"_ ")),G68,". ",IF(M68="","",CONCATENATE(M68,"_ ")),"",N68)</f>
        <v>Alternative_ Order Line. Item</v>
      </c>
      <c r="F68" s="11" t="s">
        <v>350</v>
      </c>
      <c r="G68" s="16" t="s">
        <v>661</v>
      </c>
      <c r="H68" s="41">
        <f>IF(M68="","",M68)</f>
      </c>
      <c r="I68" s="41" t="str">
        <f>N68</f>
        <v>Item</v>
      </c>
      <c r="J68" s="41"/>
      <c r="K68" s="41" t="str">
        <f>N68</f>
        <v>Item</v>
      </c>
      <c r="L68" s="60"/>
      <c r="M68" s="16"/>
      <c r="N68" s="16" t="s">
        <v>643</v>
      </c>
      <c r="O68" s="11"/>
      <c r="P68" s="16" t="s">
        <v>560</v>
      </c>
      <c r="Q68" s="16" t="s">
        <v>25</v>
      </c>
      <c r="R68" s="59" t="s">
        <v>665</v>
      </c>
      <c r="S68" s="59" t="s">
        <v>178</v>
      </c>
      <c r="T68" s="59"/>
      <c r="U68" s="59"/>
      <c r="V68" s="59"/>
      <c r="W68" s="59"/>
      <c r="X68" s="59"/>
      <c r="Y68" s="59"/>
    </row>
    <row r="69" spans="2:25" ht="33.75">
      <c r="B69" s="11"/>
      <c r="C69" s="11"/>
      <c r="D69" s="12" t="str">
        <f>CONCATENATE(IF(M69="","",CONCATENATE(M69,"")),"",N69)</f>
        <v>Delivery Requirement</v>
      </c>
      <c r="E69" s="12" t="str">
        <f>CONCATENATE(IF(F69="","",CONCATENATE(F69,"_ ")),G69,". ",IF(M69="","",CONCATENATE(M69,"_ ")),"",N69)</f>
        <v>Alternative_ Order Line. Delivery Requirement</v>
      </c>
      <c r="F69" s="11" t="s">
        <v>350</v>
      </c>
      <c r="G69" s="16" t="s">
        <v>661</v>
      </c>
      <c r="H69" s="41">
        <f>IF(M69="","",M69)</f>
      </c>
      <c r="I69" s="41" t="str">
        <f>N69</f>
        <v>Delivery Requirement</v>
      </c>
      <c r="J69" s="41"/>
      <c r="K69" s="41" t="str">
        <f>N69</f>
        <v>Delivery Requirement</v>
      </c>
      <c r="L69" s="60"/>
      <c r="M69" s="16"/>
      <c r="N69" s="16" t="s">
        <v>201</v>
      </c>
      <c r="O69" s="11"/>
      <c r="P69" s="16" t="s">
        <v>560</v>
      </c>
      <c r="Q69" s="16" t="s">
        <v>25</v>
      </c>
      <c r="R69" s="71" t="s">
        <v>507</v>
      </c>
      <c r="S69" s="71" t="s">
        <v>178</v>
      </c>
      <c r="T69" s="71"/>
      <c r="U69" s="71"/>
      <c r="V69" s="71"/>
      <c r="W69" s="71"/>
      <c r="X69" s="71"/>
      <c r="Y69" s="71"/>
    </row>
    <row r="70" spans="2:25" ht="33.75">
      <c r="B70" s="11"/>
      <c r="C70" s="11"/>
      <c r="D70" s="12" t="str">
        <f>CONCATENATE(IF(M70="","",CONCATENATE(M70,"")),"",N70)</f>
        <v>Allowance Charge</v>
      </c>
      <c r="E70" s="12" t="str">
        <f>CONCATENATE(IF(F70="","",CONCATENATE(F70,"_ ")),G70,". ",IF(M70="","",CONCATENATE(M70,"_ ")),"",N70)</f>
        <v>Alternative_ Order Line. Allowance Charge</v>
      </c>
      <c r="F70" s="11" t="s">
        <v>350</v>
      </c>
      <c r="G70" s="16" t="s">
        <v>661</v>
      </c>
      <c r="H70" s="41">
        <f>IF(M70="","",M70)</f>
      </c>
      <c r="I70" s="41" t="str">
        <f>N70</f>
        <v>Allowance Charge</v>
      </c>
      <c r="J70" s="41"/>
      <c r="K70" s="41" t="str">
        <f>N70</f>
        <v>Allowance Charge</v>
      </c>
      <c r="L70" s="60"/>
      <c r="M70" s="16"/>
      <c r="N70" s="16" t="s">
        <v>159</v>
      </c>
      <c r="O70" s="92"/>
      <c r="P70" s="16" t="s">
        <v>595</v>
      </c>
      <c r="Q70" s="16" t="s">
        <v>25</v>
      </c>
      <c r="R70" s="71" t="s">
        <v>509</v>
      </c>
      <c r="S70" s="71" t="s">
        <v>178</v>
      </c>
      <c r="T70" s="71"/>
      <c r="U70" s="71"/>
      <c r="V70" s="71"/>
      <c r="W70" s="71"/>
      <c r="X70" s="71"/>
      <c r="Y70" s="71"/>
    </row>
    <row r="71" spans="2:25" ht="22.5">
      <c r="B71" s="11"/>
      <c r="C71" s="11"/>
      <c r="D71" s="12" t="str">
        <f>CONCATENATE(IF(M71="","",CONCATENATE(M71,"")),"",N71)</f>
        <v>Base Price</v>
      </c>
      <c r="E71" s="12" t="str">
        <f>CONCATENATE(IF(F71="","",CONCATENATE(F71,"_ ")),G71,". ",IF(M71="","",CONCATENATE(M71,"_ ")),"",N71)</f>
        <v>Alternative_ Order Line. Base Price</v>
      </c>
      <c r="F71" s="11" t="s">
        <v>350</v>
      </c>
      <c r="G71" s="16" t="s">
        <v>661</v>
      </c>
      <c r="H71" s="41">
        <f>IF(M71="","",M71)</f>
      </c>
      <c r="I71" s="41" t="str">
        <f>N71</f>
        <v>Base Price</v>
      </c>
      <c r="J71" s="41"/>
      <c r="K71" s="41" t="str">
        <f>N71</f>
        <v>Base Price</v>
      </c>
      <c r="L71" s="2" t="str">
        <f>IF(AND(OR(I71="Identification",I71="ID"),K71="Identifier"),I71,IF(AND(OR(I71="Time",I71="Date"),K71="Date Time"),I71,K71))</f>
        <v>Base Price</v>
      </c>
      <c r="M71" s="16"/>
      <c r="N71" s="16" t="s">
        <v>206</v>
      </c>
      <c r="O71" s="92"/>
      <c r="P71" s="16" t="s">
        <v>561</v>
      </c>
      <c r="Q71" s="16" t="s">
        <v>25</v>
      </c>
      <c r="R71" s="71" t="s">
        <v>510</v>
      </c>
      <c r="S71" s="71" t="s">
        <v>178</v>
      </c>
      <c r="T71" s="71"/>
      <c r="U71" s="71"/>
      <c r="V71" s="71"/>
      <c r="W71" s="71"/>
      <c r="X71" s="71"/>
      <c r="Y71" s="71"/>
    </row>
    <row r="72" spans="2:25" ht="12.75">
      <c r="B72" s="11"/>
      <c r="C72" s="11"/>
      <c r="D72" s="12"/>
      <c r="E72" s="12"/>
      <c r="F72" s="11"/>
      <c r="G72" s="16"/>
      <c r="H72" s="41"/>
      <c r="I72" s="41"/>
      <c r="J72" s="41"/>
      <c r="K72" s="41"/>
      <c r="L72" s="11"/>
      <c r="M72" s="16"/>
      <c r="N72" s="16"/>
      <c r="O72" s="31"/>
      <c r="P72" s="16"/>
      <c r="Q72" s="16"/>
      <c r="R72" s="71"/>
      <c r="S72" s="71"/>
      <c r="T72" s="71"/>
      <c r="U72" s="71"/>
      <c r="V72" s="71"/>
      <c r="W72" s="71"/>
      <c r="X72" s="71"/>
      <c r="Y72" s="71"/>
    </row>
    <row r="73" spans="2:25" ht="22.5">
      <c r="B73" s="10"/>
      <c r="C73" s="10"/>
      <c r="D73" s="15" t="str">
        <f>CONCATENATE(IF(F73="","",CONCATENATE(F73,"")),"",G73)</f>
        <v>Base Price</v>
      </c>
      <c r="E73" s="15" t="str">
        <f>CONCATENATE(IF(F73="","",CONCATENATE(F73,"_ ")),"",G73,". Details")</f>
        <v>Base Price. Details</v>
      </c>
      <c r="F73" s="10"/>
      <c r="G73" s="19" t="s">
        <v>206</v>
      </c>
      <c r="H73" s="19"/>
      <c r="I73" s="32" t="s">
        <v>6</v>
      </c>
      <c r="J73" s="19"/>
      <c r="K73" s="32" t="s">
        <v>6</v>
      </c>
      <c r="L73" s="2" t="str">
        <f t="shared" si="6"/>
        <v>Details</v>
      </c>
      <c r="M73" s="96"/>
      <c r="N73" s="96"/>
      <c r="O73" s="19"/>
      <c r="P73" s="19"/>
      <c r="Q73" s="26" t="s">
        <v>24</v>
      </c>
      <c r="R73" s="23" t="s">
        <v>309</v>
      </c>
      <c r="S73" s="23" t="s">
        <v>178</v>
      </c>
      <c r="T73" s="23"/>
      <c r="U73" s="23" t="s">
        <v>178</v>
      </c>
      <c r="V73" s="23"/>
      <c r="W73" s="23"/>
      <c r="X73" s="23"/>
      <c r="Y73" s="23" t="s">
        <v>178</v>
      </c>
    </row>
    <row r="74" spans="4:25" ht="12.75">
      <c r="D74" s="13" t="str">
        <f aca="true" t="shared" si="12" ref="D74:D79">CONCATENATE(H74,IF(AND(J74="",I74=L74),IF(L74="Identification","ID",L74),CONCATENATE(IF(L74="Identification","ID",I74),J74,(IF(K74="Identifier","ID",IF(AND(J74="",K74="Text"),"",K74))))))</f>
        <v>PriceAmount</v>
      </c>
      <c r="E74" s="13" t="str">
        <f aca="true" t="shared" si="13" ref="E74:E79">CONCATENATE(IF(F74="","",CONCATENATE(F74,"_ ")),G74,". ",IF(H74="","",CONCATENATE(H74,"_ ")),"",I74,IF(AND(J74="",I74=L74),"",CONCATENATE(". ",IF(J74="","",CONCATENATE(J74,"_ ")),K74)))</f>
        <v>Base Price. Price_ Amount</v>
      </c>
      <c r="G74" s="20" t="s">
        <v>206</v>
      </c>
      <c r="H74" s="20" t="s">
        <v>310</v>
      </c>
      <c r="I74" s="20" t="s">
        <v>593</v>
      </c>
      <c r="J74" s="20"/>
      <c r="K74" s="20" t="s">
        <v>593</v>
      </c>
      <c r="L74" s="2" t="str">
        <f t="shared" si="6"/>
        <v>Amount</v>
      </c>
      <c r="M74" s="97"/>
      <c r="N74" s="97"/>
      <c r="O74" s="20"/>
      <c r="P74" s="29" t="s">
        <v>560</v>
      </c>
      <c r="Q74" s="29" t="s">
        <v>98</v>
      </c>
      <c r="R74" s="21" t="s">
        <v>311</v>
      </c>
      <c r="S74" s="21" t="s">
        <v>178</v>
      </c>
      <c r="T74" s="21"/>
      <c r="U74" s="21" t="s">
        <v>178</v>
      </c>
      <c r="V74" s="21"/>
      <c r="W74" s="21"/>
      <c r="X74" s="21"/>
      <c r="Y74" s="21" t="s">
        <v>178</v>
      </c>
    </row>
    <row r="75" spans="4:25" ht="22.5">
      <c r="D75" s="13" t="str">
        <f t="shared" si="12"/>
        <v>BaseQuantity</v>
      </c>
      <c r="E75" s="13" t="str">
        <f t="shared" si="13"/>
        <v>Base Price. Base_ Quantity</v>
      </c>
      <c r="G75" s="20" t="s">
        <v>206</v>
      </c>
      <c r="H75" s="20" t="s">
        <v>312</v>
      </c>
      <c r="I75" s="20" t="s">
        <v>592</v>
      </c>
      <c r="J75" s="20"/>
      <c r="K75" s="20" t="s">
        <v>592</v>
      </c>
      <c r="L75" s="2" t="str">
        <f t="shared" si="6"/>
        <v>Quantity</v>
      </c>
      <c r="M75" s="97"/>
      <c r="N75" s="97"/>
      <c r="O75" s="20"/>
      <c r="P75" s="29" t="s">
        <v>561</v>
      </c>
      <c r="Q75" s="29" t="s">
        <v>98</v>
      </c>
      <c r="R75" s="21" t="s">
        <v>313</v>
      </c>
      <c r="S75" s="21" t="s">
        <v>178</v>
      </c>
      <c r="T75" s="21"/>
      <c r="U75" s="21" t="s">
        <v>178</v>
      </c>
      <c r="V75" s="21"/>
      <c r="W75" s="21"/>
      <c r="X75" s="21"/>
      <c r="Y75" s="21" t="s">
        <v>178</v>
      </c>
    </row>
    <row r="76" spans="4:25" ht="22.5">
      <c r="D76" s="13" t="str">
        <f t="shared" si="12"/>
        <v>MaximumQuantity</v>
      </c>
      <c r="E76" s="13" t="str">
        <f t="shared" si="13"/>
        <v>Base Price. Maximum_ Quantity</v>
      </c>
      <c r="G76" s="20" t="s">
        <v>206</v>
      </c>
      <c r="H76" s="20" t="s">
        <v>37</v>
      </c>
      <c r="I76" s="20" t="s">
        <v>592</v>
      </c>
      <c r="J76" s="20"/>
      <c r="K76" s="20" t="s">
        <v>592</v>
      </c>
      <c r="L76" s="2" t="str">
        <f t="shared" si="6"/>
        <v>Quantity</v>
      </c>
      <c r="M76" s="97"/>
      <c r="N76" s="97"/>
      <c r="O76" s="20"/>
      <c r="P76" s="29" t="s">
        <v>561</v>
      </c>
      <c r="Q76" s="29" t="s">
        <v>98</v>
      </c>
      <c r="R76" s="21" t="s">
        <v>314</v>
      </c>
      <c r="S76" s="21" t="s">
        <v>178</v>
      </c>
      <c r="T76" s="21"/>
      <c r="U76" s="21" t="s">
        <v>178</v>
      </c>
      <c r="V76" s="21"/>
      <c r="W76" s="21"/>
      <c r="X76" s="21"/>
      <c r="Y76" s="21" t="s">
        <v>178</v>
      </c>
    </row>
    <row r="77" spans="4:25" ht="22.5">
      <c r="D77" s="13" t="str">
        <f t="shared" si="12"/>
        <v>MinimumQuantity</v>
      </c>
      <c r="E77" s="13" t="str">
        <f t="shared" si="13"/>
        <v>Base Price. Minimum_ Quantity</v>
      </c>
      <c r="G77" s="20" t="s">
        <v>206</v>
      </c>
      <c r="H77" s="20" t="s">
        <v>36</v>
      </c>
      <c r="I77" s="20" t="s">
        <v>592</v>
      </c>
      <c r="J77" s="20"/>
      <c r="K77" s="20" t="s">
        <v>592</v>
      </c>
      <c r="L77" s="2" t="str">
        <f t="shared" si="6"/>
        <v>Quantity</v>
      </c>
      <c r="M77" s="97"/>
      <c r="N77" s="97"/>
      <c r="O77" s="20"/>
      <c r="P77" s="29" t="s">
        <v>561</v>
      </c>
      <c r="Q77" s="29" t="s">
        <v>98</v>
      </c>
      <c r="R77" s="21" t="s">
        <v>315</v>
      </c>
      <c r="S77" s="21" t="s">
        <v>178</v>
      </c>
      <c r="T77" s="21"/>
      <c r="U77" s="21" t="s">
        <v>178</v>
      </c>
      <c r="V77" s="21"/>
      <c r="W77" s="21"/>
      <c r="X77" s="21"/>
      <c r="Y77" s="21" t="s">
        <v>178</v>
      </c>
    </row>
    <row r="78" spans="4:25" ht="22.5">
      <c r="D78" s="13" t="str">
        <f t="shared" si="12"/>
        <v>MaximumAmount</v>
      </c>
      <c r="E78" s="13" t="str">
        <f t="shared" si="13"/>
        <v>Base Price. Maximum_ Amount</v>
      </c>
      <c r="G78" s="20" t="s">
        <v>206</v>
      </c>
      <c r="H78" s="20" t="s">
        <v>37</v>
      </c>
      <c r="I78" s="20" t="s">
        <v>593</v>
      </c>
      <c r="J78" s="20"/>
      <c r="K78" s="20" t="s">
        <v>593</v>
      </c>
      <c r="L78" s="2" t="str">
        <f t="shared" si="6"/>
        <v>Amount</v>
      </c>
      <c r="M78" s="97"/>
      <c r="N78" s="97"/>
      <c r="O78" s="20"/>
      <c r="P78" s="29" t="s">
        <v>561</v>
      </c>
      <c r="Q78" s="29" t="s">
        <v>98</v>
      </c>
      <c r="R78" s="21" t="s">
        <v>316</v>
      </c>
      <c r="S78" s="21" t="s">
        <v>178</v>
      </c>
      <c r="T78" s="21"/>
      <c r="U78" s="21" t="s">
        <v>178</v>
      </c>
      <c r="V78" s="21"/>
      <c r="W78" s="21"/>
      <c r="X78" s="21"/>
      <c r="Y78" s="21" t="s">
        <v>178</v>
      </c>
    </row>
    <row r="79" spans="4:25" ht="22.5">
      <c r="D79" s="13" t="str">
        <f t="shared" si="12"/>
        <v>MinimumAmount</v>
      </c>
      <c r="E79" s="13" t="str">
        <f t="shared" si="13"/>
        <v>Base Price. Minimum_ Amount</v>
      </c>
      <c r="G79" s="20" t="s">
        <v>206</v>
      </c>
      <c r="H79" s="20" t="s">
        <v>36</v>
      </c>
      <c r="I79" s="20" t="s">
        <v>593</v>
      </c>
      <c r="J79" s="20"/>
      <c r="K79" s="20" t="s">
        <v>593</v>
      </c>
      <c r="L79" s="2" t="str">
        <f t="shared" si="6"/>
        <v>Amount</v>
      </c>
      <c r="M79" s="97"/>
      <c r="N79" s="97"/>
      <c r="O79" s="20"/>
      <c r="P79" s="29" t="s">
        <v>561</v>
      </c>
      <c r="Q79" s="29" t="s">
        <v>98</v>
      </c>
      <c r="R79" s="21" t="s">
        <v>317</v>
      </c>
      <c r="S79" s="21" t="s">
        <v>178</v>
      </c>
      <c r="T79" s="21"/>
      <c r="U79" s="21" t="s">
        <v>178</v>
      </c>
      <c r="V79" s="21"/>
      <c r="W79" s="21"/>
      <c r="X79" s="21"/>
      <c r="Y79" s="21" t="s">
        <v>178</v>
      </c>
    </row>
    <row r="80" spans="2:25" ht="45">
      <c r="B80" s="9"/>
      <c r="C80" s="9"/>
      <c r="D80" s="15" t="str">
        <f>CONCATENATE(IF(F80="","",CONCATENATE(F80,"")),"",G80)</f>
        <v>BuyerContact</v>
      </c>
      <c r="E80" s="15" t="str">
        <f>CONCATENATE(IF(F80="","",CONCATENATE(F80,"_ ")),"",G80,". Details")</f>
        <v>Buyer_ Contact. Details</v>
      </c>
      <c r="F80" s="9" t="s">
        <v>600</v>
      </c>
      <c r="G80" s="32" t="s">
        <v>599</v>
      </c>
      <c r="H80" s="32"/>
      <c r="I80" s="32" t="s">
        <v>6</v>
      </c>
      <c r="J80" s="32"/>
      <c r="K80" s="32" t="s">
        <v>6</v>
      </c>
      <c r="L80" s="32"/>
      <c r="M80" s="46"/>
      <c r="N80" s="46"/>
      <c r="O80" s="32"/>
      <c r="P80" s="32"/>
      <c r="Q80" s="19" t="s">
        <v>24</v>
      </c>
      <c r="R80" s="34" t="s">
        <v>89</v>
      </c>
      <c r="S80" s="34" t="s">
        <v>178</v>
      </c>
      <c r="T80" s="34"/>
      <c r="U80" s="34" t="s">
        <v>178</v>
      </c>
      <c r="V80" s="34"/>
      <c r="W80" s="34"/>
      <c r="X80" s="34"/>
      <c r="Y80" s="34"/>
    </row>
    <row r="81" spans="2:25" ht="33.75">
      <c r="B81" s="1"/>
      <c r="C81" s="1"/>
      <c r="D81" s="13" t="str">
        <f>CONCATENATE(H81,IF(AND(J81="",I81=L81),IF(L81="Identification","ID",L81),CONCATENATE(IF(L81="Identification","ID",I81),J81,(IF(K81="Identifier","ID",IF(AND(J81="",K81="Text"),"",K81))))))</f>
        <v>ID</v>
      </c>
      <c r="E81" s="13" t="str">
        <f>CONCATENATE(IF(F81="","",CONCATENATE(F81,"_ ")),G81,". ",IF(H81="","",CONCATENATE(H81,"_ ")),"",I81,IF(AND(J81="",I81=L81),"",CONCATENATE(". ",IF(J81="","",CONCATENATE(J81,"_ ")),K81)))</f>
        <v>Buyer_ Contact. Identification</v>
      </c>
      <c r="F81" s="1" t="s">
        <v>600</v>
      </c>
      <c r="G81" s="30" t="s">
        <v>599</v>
      </c>
      <c r="H81" s="30"/>
      <c r="I81" s="30" t="s">
        <v>644</v>
      </c>
      <c r="J81" s="30"/>
      <c r="K81" s="30" t="s">
        <v>559</v>
      </c>
      <c r="L81" s="35" t="str">
        <f>IF(AND(OR(I81="Identification",I81="ID"),K81="Identifier"),I81,IF(AND(OR(I81="Time",I81="Date"),K81="Date Time"),I81,K81))</f>
        <v>Identification</v>
      </c>
      <c r="M81" s="42"/>
      <c r="N81" s="42"/>
      <c r="O81" s="30"/>
      <c r="P81" s="39" t="s">
        <v>560</v>
      </c>
      <c r="Q81" s="29" t="s">
        <v>98</v>
      </c>
      <c r="R81" s="54" t="s">
        <v>606</v>
      </c>
      <c r="S81" s="54" t="s">
        <v>178</v>
      </c>
      <c r="T81" s="54"/>
      <c r="U81" s="54" t="s">
        <v>178</v>
      </c>
      <c r="V81" s="54"/>
      <c r="W81" s="54"/>
      <c r="X81" s="54"/>
      <c r="Y81" s="54"/>
    </row>
    <row r="82" spans="2:25" ht="22.5">
      <c r="B82" s="1"/>
      <c r="C82" s="1"/>
      <c r="D82" s="13" t="str">
        <f>CONCATENATE(H82,IF(AND(J82="",I82=L82),IF(L82="Identification","ID",L82),CONCATENATE(IF(L82="Identification","ID",I82),J82,(IF(K82="Identifier","ID",IF(AND(J82="",K82="Text"),"",K82))))))</f>
        <v>Name</v>
      </c>
      <c r="E82" s="13" t="str">
        <f>CONCATENATE(IF(F82="","",CONCATENATE(F82,"_ ")),G82,". ",IF(H82="","",CONCATENATE(H82,"_ ")),"",I82,IF(AND(J82="",I82=L82),"",CONCATENATE(". ",IF(J82="","",CONCATENATE(J82,"_ ")),K82)))</f>
        <v>Buyer_ Contact. Name. Text</v>
      </c>
      <c r="F82" s="1" t="s">
        <v>600</v>
      </c>
      <c r="G82" s="30" t="s">
        <v>599</v>
      </c>
      <c r="H82" s="30"/>
      <c r="I82" s="30" t="s">
        <v>603</v>
      </c>
      <c r="J82" s="30"/>
      <c r="K82" s="20" t="s">
        <v>604</v>
      </c>
      <c r="L82" s="35" t="str">
        <f>IF(AND(OR(I82="Identification",I82="ID"),K82="Identifier"),I82,IF(AND(OR(I82="Time",I82="Date"),K82="Date Time"),I82,K82))</f>
        <v>Text</v>
      </c>
      <c r="M82" s="44"/>
      <c r="N82" s="44"/>
      <c r="O82" s="30"/>
      <c r="P82" s="39" t="s">
        <v>561</v>
      </c>
      <c r="Q82" s="29" t="s">
        <v>98</v>
      </c>
      <c r="R82" s="54" t="s">
        <v>607</v>
      </c>
      <c r="S82" s="54" t="s">
        <v>178</v>
      </c>
      <c r="T82" s="54"/>
      <c r="U82" s="54" t="s">
        <v>178</v>
      </c>
      <c r="V82" s="54"/>
      <c r="W82" s="54"/>
      <c r="X82" s="54"/>
      <c r="Y82" s="54"/>
    </row>
    <row r="83" spans="2:25" ht="22.5">
      <c r="B83" s="1"/>
      <c r="C83" s="1"/>
      <c r="D83" s="13" t="str">
        <f>CONCATENATE(H83,IF(AND(J83="",I83=L83),IF(L83="Identification","ID",L83),CONCATENATE(IF(L83="Identification","ID",I83),J83,(IF(K83="Identifier","ID",IF(AND(J83="",K83="Text"),"",K83))))))</f>
        <v>Phone</v>
      </c>
      <c r="E83" s="13" t="str">
        <f>CONCATENATE(IF(F83="","",CONCATENATE(F83,"_ ")),G83,". ",IF(H83="","",CONCATENATE(H83,"_ ")),"",I83,IF(AND(J83="",I83=L83),"",CONCATENATE(". ",IF(J83="","",CONCATENATE(J83,"_ ")),K83)))</f>
        <v>Buyer_ Contact. Phone. Text</v>
      </c>
      <c r="F83" s="1" t="s">
        <v>600</v>
      </c>
      <c r="G83" s="30" t="s">
        <v>599</v>
      </c>
      <c r="I83" s="1" t="s">
        <v>609</v>
      </c>
      <c r="J83" s="1"/>
      <c r="K83" s="30" t="s">
        <v>604</v>
      </c>
      <c r="L83" s="35" t="str">
        <f>IF(AND(OR(I83="Identification",I83="ID"),K83="Identifier"),I83,IF(AND(OR(I83="Time",I83="Date"),K83="Date Time"),I83,K83))</f>
        <v>Text</v>
      </c>
      <c r="M83" s="42"/>
      <c r="N83" s="42"/>
      <c r="P83" s="39" t="s">
        <v>561</v>
      </c>
      <c r="Q83" s="29" t="s">
        <v>98</v>
      </c>
      <c r="R83" s="21" t="s">
        <v>651</v>
      </c>
      <c r="S83" s="54" t="s">
        <v>178</v>
      </c>
      <c r="T83" s="54"/>
      <c r="U83" s="54" t="s">
        <v>178</v>
      </c>
      <c r="V83" s="21"/>
      <c r="W83" s="21"/>
      <c r="X83" s="21"/>
      <c r="Y83" s="21"/>
    </row>
    <row r="84" spans="2:25" ht="22.5">
      <c r="B84" s="1"/>
      <c r="C84" s="1"/>
      <c r="D84" s="13" t="str">
        <f>CONCATENATE(H84,IF(AND(J84="",I84=L84),IF(L84="Identification","ID",L84),CONCATENATE(IF(L84="Identification","ID",I84),J84,(IF(K84="Identifier","ID",IF(AND(J84="",K84="Text"),"",K84))))))</f>
        <v>Fax</v>
      </c>
      <c r="E84" s="13" t="str">
        <f>CONCATENATE(IF(F84="","",CONCATENATE(F84,"_ ")),G84,". ",IF(H84="","",CONCATENATE(H84,"_ ")),"",I84,IF(AND(J84="",I84=L84),"",CONCATENATE(". ",IF(J84="","",CONCATENATE(J84,"_ ")),K84)))</f>
        <v>Buyer_ Contact. Fax. Text</v>
      </c>
      <c r="F84" s="1" t="s">
        <v>600</v>
      </c>
      <c r="G84" s="30" t="s">
        <v>599</v>
      </c>
      <c r="H84" s="35"/>
      <c r="I84" s="17" t="s">
        <v>610</v>
      </c>
      <c r="J84" s="35"/>
      <c r="K84" s="30" t="s">
        <v>604</v>
      </c>
      <c r="L84" s="35" t="str">
        <f>IF(AND(OR(I84="Identification",I84="ID"),K84="Identifier"),I84,IF(AND(OR(I84="Time",I84="Date"),K84="Date Time"),I84,K84))</f>
        <v>Text</v>
      </c>
      <c r="M84" s="42"/>
      <c r="N84" s="42"/>
      <c r="O84" s="35"/>
      <c r="P84" s="39" t="s">
        <v>561</v>
      </c>
      <c r="Q84" s="29" t="s">
        <v>98</v>
      </c>
      <c r="R84" s="21" t="s">
        <v>652</v>
      </c>
      <c r="S84" s="54" t="s">
        <v>178</v>
      </c>
      <c r="T84" s="54"/>
      <c r="U84" s="54" t="s">
        <v>178</v>
      </c>
      <c r="V84" s="21"/>
      <c r="W84" s="21"/>
      <c r="X84" s="21"/>
      <c r="Y84" s="21"/>
    </row>
    <row r="85" spans="2:25" ht="22.5">
      <c r="B85" s="1"/>
      <c r="C85" s="1"/>
      <c r="D85" s="13" t="str">
        <f>CONCATENATE(H85,IF(AND(J85="",I85=L85),IF(L85="Identification","ID",L85),CONCATENATE(IF(L85="Identification","ID",I85),J85,(IF(K85="Identifier","ID",IF(AND(J85="",K85="Text"),"",K85))))))</f>
        <v>E-mail</v>
      </c>
      <c r="E85" s="13" t="str">
        <f>CONCATENATE(IF(F85="","",CONCATENATE(F85,"_ ")),G85,". ",IF(H85="","",CONCATENATE(H85,"_ ")),"",I85,IF(AND(J85="",I85=L85),"",CONCATENATE(". ",IF(J85="","",CONCATENATE(J85,"_ ")),K85)))</f>
        <v>Buyer_ Contact. E-mail. Text</v>
      </c>
      <c r="F85" s="1" t="s">
        <v>600</v>
      </c>
      <c r="G85" s="30" t="s">
        <v>599</v>
      </c>
      <c r="H85" s="35"/>
      <c r="I85" s="17" t="s">
        <v>611</v>
      </c>
      <c r="J85" s="35"/>
      <c r="K85" s="30" t="s">
        <v>604</v>
      </c>
      <c r="L85" s="35" t="str">
        <f>IF(AND(OR(I85="Identification",I85="ID"),K85="Identifier"),I85,IF(AND(OR(I85="Time",I85="Date"),K85="Date Time"),I85,K85))</f>
        <v>Text</v>
      </c>
      <c r="M85" s="42"/>
      <c r="N85" s="42"/>
      <c r="O85" s="35"/>
      <c r="P85" s="39" t="s">
        <v>561</v>
      </c>
      <c r="Q85" s="29" t="s">
        <v>98</v>
      </c>
      <c r="R85" s="21" t="s">
        <v>653</v>
      </c>
      <c r="S85" s="54" t="s">
        <v>178</v>
      </c>
      <c r="T85" s="54"/>
      <c r="U85" s="54" t="s">
        <v>178</v>
      </c>
      <c r="V85" s="21"/>
      <c r="W85" s="21"/>
      <c r="X85" s="21"/>
      <c r="Y85" s="21"/>
    </row>
    <row r="86" spans="2:25" ht="33.75">
      <c r="B86" s="9"/>
      <c r="C86" s="9"/>
      <c r="D86" s="15" t="str">
        <f>CONCATENATE(IF(F86="","",CONCATENATE(F86,"")),"",G86)</f>
        <v>Buyer'sItem Identification</v>
      </c>
      <c r="E86" s="15" t="str">
        <f>CONCATENATE(IF(F86="","",CONCATENATE(F86,"_ ")),"",G86,". Details")</f>
        <v>Buyer's_ Item Identification. Details</v>
      </c>
      <c r="F86" s="9" t="s">
        <v>9</v>
      </c>
      <c r="G86" s="32" t="s">
        <v>203</v>
      </c>
      <c r="H86" s="32"/>
      <c r="I86" s="32" t="s">
        <v>6</v>
      </c>
      <c r="J86" s="32"/>
      <c r="K86" s="32" t="s">
        <v>6</v>
      </c>
      <c r="L86" s="32"/>
      <c r="M86" s="46"/>
      <c r="N86" s="46"/>
      <c r="O86" s="32"/>
      <c r="P86" s="32"/>
      <c r="Q86" s="19" t="s">
        <v>24</v>
      </c>
      <c r="R86" s="34" t="s">
        <v>285</v>
      </c>
      <c r="S86" s="34" t="s">
        <v>178</v>
      </c>
      <c r="T86" s="34"/>
      <c r="U86" s="34" t="s">
        <v>178</v>
      </c>
      <c r="V86" s="34"/>
      <c r="W86" s="34" t="s">
        <v>178</v>
      </c>
      <c r="X86" s="34" t="s">
        <v>178</v>
      </c>
      <c r="Y86" s="34" t="s">
        <v>178</v>
      </c>
    </row>
    <row r="87" spans="2:25" ht="45">
      <c r="B87" s="1"/>
      <c r="C87" s="1"/>
      <c r="D87" s="13" t="str">
        <f>CONCATENATE(H87,IF(AND(J87="",I87=L87),IF(L87="Identification","ID",L87),CONCATENATE(IF(L87="Identification","ID",I87),J87,(IF(K87="Identifier","ID",IF(AND(J87="",K87="Text"),"",K87))))))</f>
        <v>ID</v>
      </c>
      <c r="E87" s="13" t="str">
        <f>CONCATENATE(IF(F87="","",CONCATENATE(F87,"_ ")),G87,". ",IF(H87="","",CONCATENATE(H87,"_ ")),"",I87,IF(AND(J87="",I87=L87),"",CONCATENATE(". ",IF(J87="","",CONCATENATE(J87,"_ ")),K87)))</f>
        <v>Buyer's_ Item Identification. Identification</v>
      </c>
      <c r="F87" s="1" t="s">
        <v>9</v>
      </c>
      <c r="G87" s="30" t="s">
        <v>203</v>
      </c>
      <c r="H87" s="30"/>
      <c r="I87" s="30" t="s">
        <v>644</v>
      </c>
      <c r="J87" s="30"/>
      <c r="K87" s="30" t="s">
        <v>559</v>
      </c>
      <c r="L87" s="35" t="str">
        <f>IF(AND(OR(I87="Identification",I87="ID"),K87="Identifier"),I87,IF(AND(OR(I87="Time",I87="Date"),K87="Date Time"),I87,K87))</f>
        <v>Identification</v>
      </c>
      <c r="M87" s="42"/>
      <c r="N87" s="42"/>
      <c r="O87" s="30"/>
      <c r="P87" s="39" t="s">
        <v>560</v>
      </c>
      <c r="Q87" s="20" t="s">
        <v>98</v>
      </c>
      <c r="R87" s="52" t="s">
        <v>675</v>
      </c>
      <c r="S87" s="52" t="s">
        <v>178</v>
      </c>
      <c r="T87" s="52"/>
      <c r="U87" s="52" t="s">
        <v>178</v>
      </c>
      <c r="V87" s="52"/>
      <c r="W87" s="52" t="s">
        <v>178</v>
      </c>
      <c r="X87" s="52" t="s">
        <v>178</v>
      </c>
      <c r="Y87" s="52" t="s">
        <v>178</v>
      </c>
    </row>
    <row r="88" spans="2:25" ht="22.5">
      <c r="B88" s="1"/>
      <c r="C88" s="1"/>
      <c r="D88" s="13" t="str">
        <f>CONCATENATE(H88,IF(AND(J88="",I88=L88),IF(L88="Identification","ID",L88),CONCATENATE(IF(L88="Identification","ID",I88),J88,(IF(K88="Identifier","ID",IF(AND(J88="",K88="Text"),"",K88))))))</f>
        <v>Extension</v>
      </c>
      <c r="E88" s="13" t="str">
        <f>CONCATENATE(IF(F88="","",CONCATENATE(F88,"_ ")),G88,". ",IF(H88="","",CONCATENATE(H88,"_ ")),"",I88,IF(AND(J88="",I88=L88),"",CONCATENATE(". ",IF(J88="","",CONCATENATE(J88,"_ ")),K88)))</f>
        <v>Buyer's_ Item Identification. Extension. Text</v>
      </c>
      <c r="F88" s="1" t="s">
        <v>9</v>
      </c>
      <c r="G88" s="30" t="s">
        <v>203</v>
      </c>
      <c r="H88" s="30"/>
      <c r="I88" s="20" t="s">
        <v>700</v>
      </c>
      <c r="J88" s="30"/>
      <c r="K88" s="20" t="s">
        <v>604</v>
      </c>
      <c r="L88" s="2" t="str">
        <f>IF(AND(OR(I88="Identification",I88="ID"),K88="Identifier"),I88,IF(AND(OR(I88="Time",I88="Date"),K88="Date Time"),I88,K88))</f>
        <v>Text</v>
      </c>
      <c r="M88" s="88"/>
      <c r="N88" s="88"/>
      <c r="O88" s="30"/>
      <c r="P88" s="20" t="s">
        <v>561</v>
      </c>
      <c r="Q88" s="20" t="s">
        <v>98</v>
      </c>
      <c r="R88" s="69" t="s">
        <v>284</v>
      </c>
      <c r="S88" s="69" t="s">
        <v>178</v>
      </c>
      <c r="T88" s="69"/>
      <c r="U88" s="69" t="s">
        <v>178</v>
      </c>
      <c r="V88" s="69"/>
      <c r="W88" s="69" t="s">
        <v>178</v>
      </c>
      <c r="X88" s="69" t="s">
        <v>178</v>
      </c>
      <c r="Y88" s="69" t="s">
        <v>178</v>
      </c>
    </row>
    <row r="89" spans="2:25" ht="56.25">
      <c r="B89" s="11"/>
      <c r="C89" s="11"/>
      <c r="D89" s="12" t="str">
        <f>CONCATENATE(IF(M89="","",CONCATENATE(M89,"")),"",N89)</f>
        <v>Physical Attribute</v>
      </c>
      <c r="E89" s="12" t="str">
        <f>CONCATENATE(IF(F89="","",CONCATENATE(F89,"_ ")),G89,". ",IF(M89="","",CONCATENATE(M89,"_ ")),"",N89)</f>
        <v>Buyer's_ Item Identification. Physical Attribute</v>
      </c>
      <c r="F89" s="11" t="s">
        <v>9</v>
      </c>
      <c r="G89" s="16" t="s">
        <v>203</v>
      </c>
      <c r="H89" s="41">
        <f>IF(M89="","",M89)</f>
      </c>
      <c r="I89" s="41" t="str">
        <f>N89</f>
        <v>Physical Attribute</v>
      </c>
      <c r="J89" s="41"/>
      <c r="K89" s="41" t="str">
        <f>N89</f>
        <v>Physical Attribute</v>
      </c>
      <c r="L89" s="41"/>
      <c r="M89" s="16"/>
      <c r="N89" s="16" t="s">
        <v>207</v>
      </c>
      <c r="O89" s="31"/>
      <c r="P89" s="16" t="s">
        <v>595</v>
      </c>
      <c r="Q89" s="16" t="s">
        <v>25</v>
      </c>
      <c r="R89" s="71" t="s">
        <v>80</v>
      </c>
      <c r="S89" s="71" t="s">
        <v>178</v>
      </c>
      <c r="T89" s="71"/>
      <c r="U89" s="71" t="s">
        <v>178</v>
      </c>
      <c r="V89" s="71"/>
      <c r="W89" s="71" t="s">
        <v>178</v>
      </c>
      <c r="X89" s="71" t="s">
        <v>178</v>
      </c>
      <c r="Y89" s="71" t="s">
        <v>178</v>
      </c>
    </row>
    <row r="90" spans="2:25" ht="45">
      <c r="B90" s="11"/>
      <c r="C90" s="11"/>
      <c r="D90" s="12" t="str">
        <f>CONCATENATE(IF(M90="","",CONCATENATE(M90,"")),"",N90)</f>
        <v>Item Measurement</v>
      </c>
      <c r="E90" s="12" t="str">
        <f>CONCATENATE(IF(F90="","",CONCATENATE(F90,"_ ")),G90,". ",IF(M90="","",CONCATENATE(M90,"_ ")),"",N90)</f>
        <v>Buyer's_ Item Identification. Item Measurement</v>
      </c>
      <c r="F90" s="11" t="s">
        <v>9</v>
      </c>
      <c r="G90" s="16" t="s">
        <v>203</v>
      </c>
      <c r="H90" s="41">
        <f>IF(M90="","",M90)</f>
      </c>
      <c r="I90" s="41" t="str">
        <f>N90</f>
        <v>Item Measurement</v>
      </c>
      <c r="J90" s="41"/>
      <c r="K90" s="41" t="str">
        <f>N90</f>
        <v>Item Measurement</v>
      </c>
      <c r="L90" s="2" t="str">
        <f>IF(AND(OR(I90="Identification",I90="ID"),K90="Identifier"),I90,IF(AND(OR(I90="Time",I90="Date"),K90="Date Time"),I90,K90))</f>
        <v>Item Measurement</v>
      </c>
      <c r="M90" s="16"/>
      <c r="N90" s="16" t="s">
        <v>208</v>
      </c>
      <c r="O90" s="31"/>
      <c r="P90" s="16" t="s">
        <v>595</v>
      </c>
      <c r="Q90" s="16" t="s">
        <v>25</v>
      </c>
      <c r="R90" s="71" t="s">
        <v>79</v>
      </c>
      <c r="S90" s="71" t="s">
        <v>178</v>
      </c>
      <c r="T90" s="71"/>
      <c r="U90" s="71" t="s">
        <v>178</v>
      </c>
      <c r="V90" s="71"/>
      <c r="W90" s="71" t="s">
        <v>178</v>
      </c>
      <c r="X90" s="71" t="s">
        <v>178</v>
      </c>
      <c r="Y90" s="71" t="s">
        <v>178</v>
      </c>
    </row>
    <row r="91" spans="2:25" ht="22.5">
      <c r="B91" s="9"/>
      <c r="C91" s="9"/>
      <c r="D91" s="15" t="str">
        <f>CONCATENATE(IF(F91="","",CONCATENATE(F91,"")),"",G91)</f>
        <v>BuyerParty</v>
      </c>
      <c r="E91" s="15" t="str">
        <f>CONCATENATE(IF(F91="","",CONCATENATE(F91,"_ ")),"",G91,". Details")</f>
        <v>Buyer_ Party. Details</v>
      </c>
      <c r="F91" s="9" t="s">
        <v>600</v>
      </c>
      <c r="G91" s="32" t="s">
        <v>596</v>
      </c>
      <c r="H91" s="32"/>
      <c r="I91" s="32" t="s">
        <v>6</v>
      </c>
      <c r="J91" s="32"/>
      <c r="K91" s="32" t="s">
        <v>6</v>
      </c>
      <c r="L91" s="32"/>
      <c r="M91" s="46"/>
      <c r="N91" s="46"/>
      <c r="O91" s="32"/>
      <c r="P91" s="32"/>
      <c r="Q91" s="19" t="s">
        <v>24</v>
      </c>
      <c r="R91" s="34" t="s">
        <v>597</v>
      </c>
      <c r="S91" s="34" t="s">
        <v>178</v>
      </c>
      <c r="T91" s="34"/>
      <c r="U91" s="34" t="s">
        <v>178</v>
      </c>
      <c r="V91" s="34"/>
      <c r="W91" s="34" t="s">
        <v>178</v>
      </c>
      <c r="X91" s="34" t="s">
        <v>178</v>
      </c>
      <c r="Y91" s="34" t="s">
        <v>178</v>
      </c>
    </row>
    <row r="92" spans="2:25" ht="33.75">
      <c r="B92" s="1"/>
      <c r="C92" s="1"/>
      <c r="D92" s="13" t="str">
        <f>CONCATENATE(H92,IF(AND(J92="",I92=L92),IF(L92="Identification","ID",L92),CONCATENATE(IF(L92="Identification","ID",I92),J92,(IF(K92="Identifier","ID",IF(AND(J92="",K92="Text"),"",K92))))))</f>
        <v>ID</v>
      </c>
      <c r="E92" s="13" t="str">
        <f>CONCATENATE(IF(F92="","",CONCATENATE(F92,"_ ")),G92,". ",IF(H92="","",CONCATENATE(H92,"_ ")),"",I92,IF(AND(J92="",I92=L92),"",CONCATENATE(". ",IF(J92="","",CONCATENATE(J92,"_ ")),K92)))</f>
        <v>Buyer_ Party. Identification</v>
      </c>
      <c r="F92" s="1" t="s">
        <v>600</v>
      </c>
      <c r="G92" s="30" t="s">
        <v>596</v>
      </c>
      <c r="H92" s="30"/>
      <c r="I92" s="30" t="s">
        <v>644</v>
      </c>
      <c r="J92" s="30"/>
      <c r="K92" s="30" t="s">
        <v>559</v>
      </c>
      <c r="L92" s="35" t="str">
        <f>IF(AND(OR(I92="Identification",I92="ID"),K92="Identifier"),I92,IF(AND(OR(I92="Time",I92="Date"),K92="Date Time"),I92,K92))</f>
        <v>Identification</v>
      </c>
      <c r="M92" s="42"/>
      <c r="N92" s="42"/>
      <c r="O92" s="30"/>
      <c r="P92" s="39" t="s">
        <v>560</v>
      </c>
      <c r="Q92" s="29" t="s">
        <v>98</v>
      </c>
      <c r="R92" s="54" t="s">
        <v>598</v>
      </c>
      <c r="S92" s="54" t="s">
        <v>178</v>
      </c>
      <c r="T92" s="54"/>
      <c r="U92" s="54" t="s">
        <v>178</v>
      </c>
      <c r="V92" s="54"/>
      <c r="W92" s="54" t="s">
        <v>178</v>
      </c>
      <c r="X92" s="54" t="s">
        <v>178</v>
      </c>
      <c r="Y92" s="54" t="s">
        <v>178</v>
      </c>
    </row>
    <row r="93" spans="2:27" ht="33.75">
      <c r="B93" s="1"/>
      <c r="C93" s="1"/>
      <c r="D93" s="13" t="str">
        <f>CONCATENATE(H93,IF(AND(J93="",I93=L93),IF(L93="Identification","ID",L93),CONCATENATE(IF(L93="Identification","ID",I93),J93,(IF(K93="Identifier","ID",IF(AND(J93="",K93="Text"),"",K93))))))</f>
        <v>Account IDCode</v>
      </c>
      <c r="E93" s="13" t="str">
        <f>CONCATENATE(IF(F93="","",CONCATENATE(F93,"_ ")),G93,". ",IF(H93="","",CONCATENATE(H93,"_ ")),"",I93,IF(AND(J93="",I93=L93),"",CONCATENATE(". ",IF(J93="","",CONCATENATE(J93,"_ ")),K93)))</f>
        <v>Buyer_ Party. Account ID. Code</v>
      </c>
      <c r="F93" s="1" t="s">
        <v>600</v>
      </c>
      <c r="G93" s="30" t="s">
        <v>596</v>
      </c>
      <c r="H93" s="30"/>
      <c r="I93" s="30" t="s">
        <v>162</v>
      </c>
      <c r="J93" s="30"/>
      <c r="K93" s="30" t="s">
        <v>590</v>
      </c>
      <c r="L93" s="35" t="str">
        <f>IF(AND(OR(I93="Identification",I93="ID"),K93="Identifier"),I93,IF(AND(OR(I93="Time",I93="Date"),K93="Date Time"),I93,K93))</f>
        <v>Code</v>
      </c>
      <c r="M93" s="42"/>
      <c r="N93" s="42"/>
      <c r="O93" s="30"/>
      <c r="P93" s="39" t="s">
        <v>561</v>
      </c>
      <c r="Q93" s="29" t="s">
        <v>98</v>
      </c>
      <c r="R93" s="70" t="s">
        <v>56</v>
      </c>
      <c r="S93" s="70" t="s">
        <v>178</v>
      </c>
      <c r="T93" s="70"/>
      <c r="U93" s="70" t="s">
        <v>178</v>
      </c>
      <c r="V93" s="70"/>
      <c r="W93" s="70"/>
      <c r="X93" s="70"/>
      <c r="Y93" s="70" t="s">
        <v>178</v>
      </c>
      <c r="AA93" s="6" t="s">
        <v>388</v>
      </c>
    </row>
    <row r="94" spans="2:25" ht="22.5">
      <c r="B94" s="11"/>
      <c r="C94" s="11"/>
      <c r="D94" s="12" t="str">
        <f>CONCATENATE(IF(M94="","",CONCATENATE(M94,"")),"",N94)</f>
        <v>Party Name</v>
      </c>
      <c r="E94" s="12" t="str">
        <f>CONCATENATE(IF(F94="","",CONCATENATE(F94,"_ ")),G94,". ",IF(M94="","",CONCATENATE(M94,"_ ")),"",N94)</f>
        <v>Buyer_ Party. Party Name</v>
      </c>
      <c r="F94" s="11" t="s">
        <v>600</v>
      </c>
      <c r="G94" s="33" t="s">
        <v>596</v>
      </c>
      <c r="H94" s="41">
        <f>IF(M94="","",M94)</f>
      </c>
      <c r="I94" s="41" t="str">
        <f>N94</f>
        <v>Party Name</v>
      </c>
      <c r="J94" s="41"/>
      <c r="K94" s="41" t="str">
        <f>N94</f>
        <v>Party Name</v>
      </c>
      <c r="L94" s="43"/>
      <c r="M94" s="33"/>
      <c r="N94" s="33" t="s">
        <v>163</v>
      </c>
      <c r="O94" s="33"/>
      <c r="P94" s="40" t="s">
        <v>595</v>
      </c>
      <c r="Q94" s="22" t="s">
        <v>25</v>
      </c>
      <c r="R94" s="71" t="s">
        <v>57</v>
      </c>
      <c r="S94" s="71" t="s">
        <v>178</v>
      </c>
      <c r="T94" s="71"/>
      <c r="U94" s="71" t="s">
        <v>178</v>
      </c>
      <c r="V94" s="71"/>
      <c r="W94" s="71" t="s">
        <v>178</v>
      </c>
      <c r="X94" s="71" t="s">
        <v>178</v>
      </c>
      <c r="Y94" s="71" t="s">
        <v>178</v>
      </c>
    </row>
    <row r="95" spans="2:25" ht="22.5">
      <c r="B95" s="11"/>
      <c r="C95" s="11"/>
      <c r="D95" s="12" t="str">
        <f>CONCATENATE(IF(M95="","",CONCATENATE(M95,"")),"",N95)</f>
        <v>Address</v>
      </c>
      <c r="E95" s="12" t="str">
        <f>CONCATENATE(IF(F95="","",CONCATENATE(F95,"_ ")),G95,". ",IF(M95="","",CONCATENATE(M95,"_ ")),"",N95)</f>
        <v>Buyer_ Party. Address</v>
      </c>
      <c r="F95" s="11" t="s">
        <v>600</v>
      </c>
      <c r="G95" s="33" t="s">
        <v>596</v>
      </c>
      <c r="H95" s="41">
        <f>IF(M95="","",M95)</f>
      </c>
      <c r="I95" s="41" t="str">
        <f>N95</f>
        <v>Address</v>
      </c>
      <c r="J95" s="41"/>
      <c r="K95" s="41" t="str">
        <f>N95</f>
        <v>Address</v>
      </c>
      <c r="L95" s="41"/>
      <c r="M95" s="22"/>
      <c r="N95" s="22" t="s">
        <v>612</v>
      </c>
      <c r="O95" s="33"/>
      <c r="P95" s="40" t="s">
        <v>595</v>
      </c>
      <c r="Q95" s="22" t="s">
        <v>25</v>
      </c>
      <c r="R95" s="71" t="s">
        <v>58</v>
      </c>
      <c r="S95" s="71" t="s">
        <v>178</v>
      </c>
      <c r="T95" s="71"/>
      <c r="U95" s="71" t="s">
        <v>178</v>
      </c>
      <c r="V95" s="71"/>
      <c r="W95" s="71" t="s">
        <v>178</v>
      </c>
      <c r="X95" s="71" t="s">
        <v>178</v>
      </c>
      <c r="Y95" s="71" t="s">
        <v>178</v>
      </c>
    </row>
    <row r="96" spans="2:25" ht="22.5">
      <c r="B96" s="11"/>
      <c r="C96" s="11"/>
      <c r="D96" s="12" t="str">
        <f>CONCATENATE(IF(M96="","",CONCATENATE(M96,"")),"",N96)</f>
        <v>Party Tax Scheme</v>
      </c>
      <c r="E96" s="12" t="str">
        <f>CONCATENATE(IF(F96="","",CONCATENATE(F96,"_ ")),G96,". ",IF(M96="","",CONCATENATE(M96,"_ ")),"",N96)</f>
        <v>Buyer_ Party. Party Tax Scheme</v>
      </c>
      <c r="F96" s="11" t="s">
        <v>600</v>
      </c>
      <c r="G96" s="33" t="s">
        <v>596</v>
      </c>
      <c r="H96" s="41">
        <f>IF(M96="","",M96)</f>
      </c>
      <c r="I96" s="41" t="str">
        <f>N96</f>
        <v>Party Tax Scheme</v>
      </c>
      <c r="J96" s="41"/>
      <c r="K96" s="41" t="str">
        <f>N96</f>
        <v>Party Tax Scheme</v>
      </c>
      <c r="L96" s="43"/>
      <c r="M96" s="33"/>
      <c r="N96" s="33" t="s">
        <v>164</v>
      </c>
      <c r="O96" s="33"/>
      <c r="P96" s="40" t="s">
        <v>595</v>
      </c>
      <c r="Q96" s="22" t="s">
        <v>25</v>
      </c>
      <c r="R96" s="71" t="s">
        <v>59</v>
      </c>
      <c r="S96" s="71" t="s">
        <v>178</v>
      </c>
      <c r="T96" s="71"/>
      <c r="U96" s="71" t="s">
        <v>178</v>
      </c>
      <c r="V96" s="71"/>
      <c r="W96" s="71"/>
      <c r="X96" s="71"/>
      <c r="Y96" s="71" t="s">
        <v>178</v>
      </c>
    </row>
    <row r="97" spans="2:25" ht="22.5">
      <c r="B97" s="11"/>
      <c r="C97" s="11"/>
      <c r="D97" s="12" t="str">
        <f>CONCATENATE(IF(M97="","",CONCATENATE(M97,"")),"",N97)</f>
        <v>BuyerContact</v>
      </c>
      <c r="E97" s="12" t="str">
        <f>CONCATENATE(IF(F97="","",CONCATENATE(F97,"_ ")),G97,". ",IF(M97="","",CONCATENATE(M97,"_ ")),"",N97)</f>
        <v>Buyer_ Party. Buyer_ Contact</v>
      </c>
      <c r="F97" s="11" t="s">
        <v>600</v>
      </c>
      <c r="G97" s="33" t="s">
        <v>596</v>
      </c>
      <c r="H97" s="41" t="str">
        <f>IF(M97="","",M97)</f>
        <v>Buyer</v>
      </c>
      <c r="I97" s="41" t="str">
        <f>N97</f>
        <v>Contact</v>
      </c>
      <c r="J97" s="41"/>
      <c r="K97" s="41" t="str">
        <f>N97</f>
        <v>Contact</v>
      </c>
      <c r="L97" s="43"/>
      <c r="M97" s="33" t="s">
        <v>600</v>
      </c>
      <c r="N97" s="33" t="s">
        <v>599</v>
      </c>
      <c r="O97" s="33"/>
      <c r="P97" s="40" t="s">
        <v>561</v>
      </c>
      <c r="Q97" s="22" t="s">
        <v>25</v>
      </c>
      <c r="R97" s="71" t="s">
        <v>60</v>
      </c>
      <c r="S97" s="71" t="s">
        <v>178</v>
      </c>
      <c r="T97" s="71"/>
      <c r="U97" s="71" t="s">
        <v>178</v>
      </c>
      <c r="V97" s="71"/>
      <c r="W97" s="71"/>
      <c r="X97" s="71"/>
      <c r="Y97" s="71"/>
    </row>
    <row r="98" spans="2:25" ht="56.25">
      <c r="B98" s="9"/>
      <c r="C98" s="9"/>
      <c r="D98" s="15" t="str">
        <f>CONCATENATE(IF(F98="","",CONCATENATE(F98,"")),"",G98)</f>
        <v>Card Account</v>
      </c>
      <c r="E98" s="15" t="str">
        <f>CONCATENATE(IF(F98="","",CONCATENATE(F98,"_ ")),"",G98,". Details")</f>
        <v>Card Account. Details</v>
      </c>
      <c r="F98" s="9"/>
      <c r="G98" s="32" t="s">
        <v>186</v>
      </c>
      <c r="H98" s="32"/>
      <c r="I98" s="19" t="s">
        <v>6</v>
      </c>
      <c r="J98" s="32"/>
      <c r="K98" s="19" t="s">
        <v>6</v>
      </c>
      <c r="L98" s="9" t="e">
        <f>IF(AND(OR(#REF!="Identification",#REF!="ID"),#REF!="Identifier"),#REF!,IF(AND(OR(#REF!="Time",#REF!="Date"),#REF!="Date Time"),#REF!,#REF!))</f>
        <v>#REF!</v>
      </c>
      <c r="M98" s="46"/>
      <c r="N98" s="46"/>
      <c r="O98" s="32"/>
      <c r="P98" s="32"/>
      <c r="Q98" s="25" t="s">
        <v>24</v>
      </c>
      <c r="R98" s="23" t="s">
        <v>138</v>
      </c>
      <c r="S98" s="23" t="s">
        <v>178</v>
      </c>
      <c r="T98" s="23"/>
      <c r="U98" s="23" t="s">
        <v>178</v>
      </c>
      <c r="V98" s="23"/>
      <c r="W98" s="23"/>
      <c r="X98" s="23"/>
      <c r="Y98" s="23" t="s">
        <v>178</v>
      </c>
    </row>
    <row r="99" spans="2:25" ht="33.75">
      <c r="B99" s="1"/>
      <c r="C99" s="1"/>
      <c r="D99" s="13" t="str">
        <f aca="true" t="shared" si="14" ref="D99:D108">CONCATENATE(H99,IF(AND(J99="",I99=L99),IF(L99="Identification","ID",L99),CONCATENATE(IF(L99="Identification","ID",I99),J99,(IF(K99="Identifier","ID",IF(AND(J99="",K99="Text"),"",K99))))))</f>
        <v>IDID</v>
      </c>
      <c r="E99" s="13" t="str">
        <f aca="true" t="shared" si="15" ref="E99:E108">CONCATENATE(IF(F99="","",CONCATENATE(F99,"_ ")),G99,". ",IF(H99="","",CONCATENATE(H99,"_ ")),"",I99,IF(AND(J99="",I99=L99),"",CONCATENATE(". ",IF(J99="","",CONCATENATE(J99,"_ ")),K99)))</f>
        <v>Card Account. Primary Account Number. Identifier</v>
      </c>
      <c r="F99" s="1"/>
      <c r="G99" s="30" t="s">
        <v>186</v>
      </c>
      <c r="H99" s="30"/>
      <c r="I99" s="30" t="s">
        <v>189</v>
      </c>
      <c r="J99" s="30"/>
      <c r="K99" s="30" t="s">
        <v>559</v>
      </c>
      <c r="L99" s="2" t="str">
        <f>IF(AND(OR(I3="Identification",I3="ID"),K3="Identifier"),I3,IF(AND(OR(I3="Time",I3="Date"),K3="Date Time"),I3,K3))</f>
        <v>Identification</v>
      </c>
      <c r="M99" s="88"/>
      <c r="N99" s="88"/>
      <c r="O99" s="30"/>
      <c r="P99" s="30" t="s">
        <v>560</v>
      </c>
      <c r="Q99" s="20" t="s">
        <v>98</v>
      </c>
      <c r="R99" s="54" t="s">
        <v>139</v>
      </c>
      <c r="S99" s="54" t="s">
        <v>178</v>
      </c>
      <c r="T99" s="54"/>
      <c r="U99" s="54" t="s">
        <v>178</v>
      </c>
      <c r="V99" s="54"/>
      <c r="W99" s="54"/>
      <c r="X99" s="54"/>
      <c r="Y99" s="54" t="s">
        <v>178</v>
      </c>
    </row>
    <row r="100" spans="2:25" ht="12.75">
      <c r="B100" s="1"/>
      <c r="C100" s="1"/>
      <c r="D100" s="13" t="str">
        <f t="shared" si="14"/>
        <v>TypeCode</v>
      </c>
      <c r="E100" s="13" t="str">
        <f t="shared" si="15"/>
        <v>Card Account. Type. Code</v>
      </c>
      <c r="F100" s="1"/>
      <c r="G100" s="30" t="s">
        <v>186</v>
      </c>
      <c r="H100" s="30"/>
      <c r="I100" s="30" t="s">
        <v>8</v>
      </c>
      <c r="J100" s="30"/>
      <c r="K100" s="30" t="s">
        <v>590</v>
      </c>
      <c r="L100" s="2" t="str">
        <f>IF(AND(OR(I4="Identification",I4="ID"),K4="Identifier"),I4,IF(AND(OR(I4="Time",I4="Date"),K4="Date Time"),I4,K4))</f>
        <v>Text</v>
      </c>
      <c r="M100" s="88"/>
      <c r="N100" s="88"/>
      <c r="O100" s="30"/>
      <c r="P100" s="30" t="s">
        <v>560</v>
      </c>
      <c r="Q100" s="20" t="s">
        <v>98</v>
      </c>
      <c r="R100" s="52" t="s">
        <v>140</v>
      </c>
      <c r="S100" s="54" t="s">
        <v>178</v>
      </c>
      <c r="T100" s="54"/>
      <c r="U100" s="54" t="s">
        <v>178</v>
      </c>
      <c r="V100" s="54"/>
      <c r="W100" s="54"/>
      <c r="X100" s="54"/>
      <c r="Y100" s="54" t="s">
        <v>178</v>
      </c>
    </row>
    <row r="101" spans="2:25" ht="33.75">
      <c r="B101" s="1"/>
      <c r="C101" s="1"/>
      <c r="D101" s="13" t="str">
        <f t="shared" si="14"/>
        <v>CustomerCode</v>
      </c>
      <c r="E101" s="13" t="str">
        <f t="shared" si="15"/>
        <v>Card Account. Customer. Code</v>
      </c>
      <c r="F101" s="1"/>
      <c r="G101" s="30" t="s">
        <v>186</v>
      </c>
      <c r="H101" s="30"/>
      <c r="I101" s="30" t="s">
        <v>141</v>
      </c>
      <c r="J101" s="30"/>
      <c r="K101" s="30" t="s">
        <v>590</v>
      </c>
      <c r="L101" s="2" t="str">
        <f>IF(AND(OR(I5="Identification",I5="ID"),K5="Identifier"),I5,IF(AND(OR(I5="Time",I5="Date"),K5="Date Time"),I5,K5))</f>
        <v>Text</v>
      </c>
      <c r="M101" s="88"/>
      <c r="N101" s="88"/>
      <c r="O101" s="30"/>
      <c r="P101" s="30" t="s">
        <v>561</v>
      </c>
      <c r="Q101" s="20" t="s">
        <v>98</v>
      </c>
      <c r="R101" s="54" t="s">
        <v>142</v>
      </c>
      <c r="S101" s="54" t="s">
        <v>178</v>
      </c>
      <c r="T101" s="54"/>
      <c r="U101" s="54" t="s">
        <v>178</v>
      </c>
      <c r="V101" s="54"/>
      <c r="W101" s="54"/>
      <c r="X101" s="54"/>
      <c r="Y101" s="54" t="s">
        <v>178</v>
      </c>
    </row>
    <row r="102" spans="2:25" ht="12.75">
      <c r="B102" s="1"/>
      <c r="C102" s="1"/>
      <c r="D102" s="13" t="str">
        <f t="shared" si="14"/>
        <v>Expiry DateDate</v>
      </c>
      <c r="E102" s="13" t="str">
        <f t="shared" si="15"/>
        <v>Card Account. Expiry Date. Date</v>
      </c>
      <c r="F102" s="1"/>
      <c r="G102" s="30" t="s">
        <v>186</v>
      </c>
      <c r="H102" s="30"/>
      <c r="I102" s="30" t="s">
        <v>190</v>
      </c>
      <c r="J102" s="30"/>
      <c r="K102" s="117" t="s">
        <v>14</v>
      </c>
      <c r="L102" s="2" t="str">
        <f>IF(AND(OR(I6="Identification",I6="ID"),K6="Identifier"),I6,IF(AND(OR(I6="Time",I6="Date"),K6="Date Time"),I6,K6))</f>
        <v>Text</v>
      </c>
      <c r="M102" s="88"/>
      <c r="N102" s="88"/>
      <c r="O102" s="30"/>
      <c r="P102" s="30" t="s">
        <v>561</v>
      </c>
      <c r="Q102" s="20" t="s">
        <v>98</v>
      </c>
      <c r="R102" s="54" t="s">
        <v>143</v>
      </c>
      <c r="S102" s="54" t="s">
        <v>178</v>
      </c>
      <c r="T102" s="54"/>
      <c r="U102" s="54" t="s">
        <v>178</v>
      </c>
      <c r="V102" s="54"/>
      <c r="W102" s="54"/>
      <c r="X102" s="54"/>
      <c r="Y102" s="54" t="s">
        <v>178</v>
      </c>
    </row>
    <row r="103" spans="2:25" ht="22.5">
      <c r="B103" s="1"/>
      <c r="C103" s="1"/>
      <c r="D103" s="13" t="str">
        <f t="shared" si="14"/>
        <v>Issuer IdentificationID</v>
      </c>
      <c r="E103" s="13" t="str">
        <f t="shared" si="15"/>
        <v>Card Account. Issuer Identification. Identifier</v>
      </c>
      <c r="F103" s="1"/>
      <c r="G103" s="30" t="s">
        <v>186</v>
      </c>
      <c r="H103" s="30"/>
      <c r="I103" s="20" t="s">
        <v>390</v>
      </c>
      <c r="J103" s="20"/>
      <c r="K103" s="20" t="s">
        <v>559</v>
      </c>
      <c r="L103" s="2" t="str">
        <f>IF(AND(OR(I7="Identification",I7="ID"),K7="Identifier"),I7,IF(AND(OR(I7="Time",I7="Date"),K7="Date Time"),I7,K7))</f>
        <v>Text</v>
      </c>
      <c r="M103" s="88"/>
      <c r="N103" s="88"/>
      <c r="O103" s="30"/>
      <c r="P103" s="30" t="s">
        <v>561</v>
      </c>
      <c r="Q103" s="20" t="s">
        <v>98</v>
      </c>
      <c r="R103" s="91" t="s">
        <v>144</v>
      </c>
      <c r="S103" s="54" t="s">
        <v>178</v>
      </c>
      <c r="T103" s="54"/>
      <c r="U103" s="54" t="s">
        <v>178</v>
      </c>
      <c r="V103" s="54"/>
      <c r="W103" s="54"/>
      <c r="X103" s="54"/>
      <c r="Y103" s="54" t="s">
        <v>178</v>
      </c>
    </row>
    <row r="104" spans="2:25" ht="22.5">
      <c r="B104" s="1"/>
      <c r="C104" s="1"/>
      <c r="D104" s="13" t="str">
        <f t="shared" si="14"/>
        <v>Issue NumberCode</v>
      </c>
      <c r="E104" s="13" t="str">
        <f t="shared" si="15"/>
        <v>Card Account. Issue Number. Code</v>
      </c>
      <c r="F104" s="1"/>
      <c r="G104" s="30" t="s">
        <v>186</v>
      </c>
      <c r="H104" s="30"/>
      <c r="I104" s="30" t="s">
        <v>191</v>
      </c>
      <c r="J104" s="30"/>
      <c r="K104" s="30" t="s">
        <v>590</v>
      </c>
      <c r="L104" s="2" t="str">
        <f>IF(AND(OR(I29="Identification",I29="ID"),K29="Identifier"),I29,IF(AND(OR(I29="Time",I29="Date"),K29="Date Time"),I29,K29))</f>
        <v>Details</v>
      </c>
      <c r="M104" s="88"/>
      <c r="N104" s="88"/>
      <c r="O104" s="30"/>
      <c r="P104" s="30" t="s">
        <v>561</v>
      </c>
      <c r="Q104" s="20" t="s">
        <v>98</v>
      </c>
      <c r="R104" s="91" t="s">
        <v>145</v>
      </c>
      <c r="S104" s="54" t="s">
        <v>178</v>
      </c>
      <c r="T104" s="54"/>
      <c r="U104" s="54" t="s">
        <v>178</v>
      </c>
      <c r="V104" s="54"/>
      <c r="W104" s="54"/>
      <c r="X104" s="54"/>
      <c r="Y104" s="54" t="s">
        <v>178</v>
      </c>
    </row>
    <row r="105" spans="2:25" ht="22.5">
      <c r="B105" s="1"/>
      <c r="C105" s="1"/>
      <c r="D105" s="13" t="str">
        <f t="shared" si="14"/>
        <v>ID</v>
      </c>
      <c r="E105" s="13" t="str">
        <f t="shared" si="15"/>
        <v>Card Account. CV2. Text</v>
      </c>
      <c r="F105" s="1"/>
      <c r="G105" s="30" t="s">
        <v>186</v>
      </c>
      <c r="H105" s="30"/>
      <c r="I105" s="30" t="s">
        <v>146</v>
      </c>
      <c r="J105" s="30"/>
      <c r="K105" s="30" t="s">
        <v>604</v>
      </c>
      <c r="L105" s="2" t="str">
        <f>IF(AND(OR(I30="Identification",I30="ID"),K30="Identifier"),I30,IF(AND(OR(I30="Time",I30="Date"),K30="Date Time"),I30,K30))</f>
        <v>Identification</v>
      </c>
      <c r="M105" s="88"/>
      <c r="N105" s="88"/>
      <c r="O105" s="30"/>
      <c r="P105" s="30" t="s">
        <v>561</v>
      </c>
      <c r="Q105" s="20" t="s">
        <v>98</v>
      </c>
      <c r="R105" s="52" t="s">
        <v>147</v>
      </c>
      <c r="S105" s="54" t="s">
        <v>178</v>
      </c>
      <c r="T105" s="54"/>
      <c r="U105" s="54" t="s">
        <v>178</v>
      </c>
      <c r="V105" s="54"/>
      <c r="W105" s="54"/>
      <c r="X105" s="54"/>
      <c r="Y105" s="54" t="s">
        <v>178</v>
      </c>
    </row>
    <row r="106" spans="2:25" ht="9.75" customHeight="1">
      <c r="B106" s="1"/>
      <c r="C106" s="1"/>
      <c r="D106" s="13" t="str">
        <f t="shared" si="14"/>
        <v>Chip IndicatorIndicator</v>
      </c>
      <c r="E106" s="13" t="str">
        <f t="shared" si="15"/>
        <v>Card Account. Chip Indicator. Indicator</v>
      </c>
      <c r="F106" s="1"/>
      <c r="G106" s="30" t="s">
        <v>186</v>
      </c>
      <c r="H106" s="30"/>
      <c r="I106" s="30" t="s">
        <v>192</v>
      </c>
      <c r="J106" s="30"/>
      <c r="K106" s="30" t="s">
        <v>672</v>
      </c>
      <c r="L106" s="2" t="str">
        <f>IF(AND(OR(I31="Identification",I31="ID"),K31="Identifier"),I31,IF(AND(OR(I31="Time",I31="Date"),K31="Date Time"),I31,K31))</f>
        <v>Text</v>
      </c>
      <c r="M106" s="88"/>
      <c r="N106" s="88"/>
      <c r="O106" s="30"/>
      <c r="P106" s="30" t="s">
        <v>561</v>
      </c>
      <c r="Q106" s="20" t="s">
        <v>98</v>
      </c>
      <c r="R106" s="52" t="s">
        <v>148</v>
      </c>
      <c r="S106" s="54" t="s">
        <v>178</v>
      </c>
      <c r="T106" s="54"/>
      <c r="U106" s="54" t="s">
        <v>178</v>
      </c>
      <c r="V106" s="54"/>
      <c r="W106" s="54"/>
      <c r="X106" s="54"/>
      <c r="Y106" s="54" t="s">
        <v>178</v>
      </c>
    </row>
    <row r="107" spans="2:25" ht="22.5">
      <c r="B107" s="1"/>
      <c r="C107" s="1"/>
      <c r="D107" s="13" t="str">
        <f t="shared" si="14"/>
        <v>Chip ApplicationID</v>
      </c>
      <c r="E107" s="13" t="str">
        <f t="shared" si="15"/>
        <v>Card Account. Chip Application. Identifier</v>
      </c>
      <c r="F107" s="1"/>
      <c r="G107" s="30" t="s">
        <v>186</v>
      </c>
      <c r="H107" s="30"/>
      <c r="I107" s="30" t="s">
        <v>193</v>
      </c>
      <c r="J107" s="30"/>
      <c r="K107" s="30" t="s">
        <v>559</v>
      </c>
      <c r="L107" s="2" t="str">
        <f>IF(AND(OR(I32="Identification",I32="ID"),K32="Identifier"),I32,IF(AND(OR(I32="Time",I32="Date"),K32="Date Time"),I32,K32))</f>
        <v>Text</v>
      </c>
      <c r="M107" s="88"/>
      <c r="N107" s="88"/>
      <c r="O107" s="30"/>
      <c r="P107" s="30" t="s">
        <v>561</v>
      </c>
      <c r="Q107" s="20" t="s">
        <v>98</v>
      </c>
      <c r="R107" s="90" t="s">
        <v>149</v>
      </c>
      <c r="S107" s="54" t="s">
        <v>178</v>
      </c>
      <c r="T107" s="54"/>
      <c r="U107" s="54" t="s">
        <v>178</v>
      </c>
      <c r="V107" s="54"/>
      <c r="W107" s="54"/>
      <c r="X107" s="54"/>
      <c r="Y107" s="54" t="s">
        <v>178</v>
      </c>
    </row>
    <row r="108" spans="2:25" ht="12.75">
      <c r="B108" s="1"/>
      <c r="C108" s="1"/>
      <c r="D108" s="13" t="str">
        <f t="shared" si="14"/>
        <v>Holder</v>
      </c>
      <c r="E108" s="13" t="str">
        <f t="shared" si="15"/>
        <v>Card Account. Holder. Text</v>
      </c>
      <c r="F108" s="1"/>
      <c r="G108" s="30" t="s">
        <v>186</v>
      </c>
      <c r="H108" s="30"/>
      <c r="I108" s="30" t="s">
        <v>150</v>
      </c>
      <c r="J108" s="30"/>
      <c r="K108" s="30" t="s">
        <v>604</v>
      </c>
      <c r="L108" s="2" t="str">
        <f>IF(AND(OR(I33="Identification",I33="ID"),K33="Identifier"),I33,IF(AND(OR(I33="Time",I33="Date"),K33="Date Time"),I33,K33))</f>
        <v>Text</v>
      </c>
      <c r="M108" s="88"/>
      <c r="N108" s="88"/>
      <c r="O108" s="30"/>
      <c r="P108" s="30" t="s">
        <v>561</v>
      </c>
      <c r="Q108" s="20" t="s">
        <v>98</v>
      </c>
      <c r="R108" s="54" t="s">
        <v>151</v>
      </c>
      <c r="S108" s="54" t="s">
        <v>178</v>
      </c>
      <c r="T108" s="54"/>
      <c r="U108" s="54" t="s">
        <v>178</v>
      </c>
      <c r="V108" s="54"/>
      <c r="W108" s="54"/>
      <c r="X108" s="54"/>
      <c r="Y108" s="54" t="s">
        <v>178</v>
      </c>
    </row>
    <row r="109" spans="2:25" ht="33.75">
      <c r="B109" s="9"/>
      <c r="C109" s="9"/>
      <c r="D109" s="15" t="str">
        <f>CONCATENATE(IF(F109="","",CONCATENATE(F109,"")),"",G109)</f>
        <v>CatalogueItem Identification</v>
      </c>
      <c r="E109" s="15" t="str">
        <f>CONCATENATE(IF(F109="","",CONCATENATE(F109,"_ ")),"",G109,". Details")</f>
        <v>Catalogue_ Item Identification. Details</v>
      </c>
      <c r="F109" s="9" t="s">
        <v>50</v>
      </c>
      <c r="G109" s="32" t="s">
        <v>203</v>
      </c>
      <c r="H109" s="32"/>
      <c r="I109" s="32" t="s">
        <v>6</v>
      </c>
      <c r="J109" s="32"/>
      <c r="K109" s="32" t="s">
        <v>6</v>
      </c>
      <c r="L109" s="32"/>
      <c r="M109" s="46"/>
      <c r="N109" s="46"/>
      <c r="O109" s="32"/>
      <c r="P109" s="32"/>
      <c r="Q109" s="19" t="s">
        <v>24</v>
      </c>
      <c r="R109" s="34" t="s">
        <v>52</v>
      </c>
      <c r="S109" s="34" t="s">
        <v>178</v>
      </c>
      <c r="T109" s="34"/>
      <c r="U109" s="34" t="s">
        <v>178</v>
      </c>
      <c r="V109" s="34"/>
      <c r="W109" s="34" t="s">
        <v>178</v>
      </c>
      <c r="X109" s="34" t="s">
        <v>178</v>
      </c>
      <c r="Y109" s="34" t="s">
        <v>178</v>
      </c>
    </row>
    <row r="110" spans="2:25" ht="33.75">
      <c r="B110" s="1"/>
      <c r="C110" s="1"/>
      <c r="D110" s="13" t="str">
        <f>CONCATENATE(H110,IF(AND(J110="",I110=L110),IF(L110="Identification","ID",L110),CONCATENATE(IF(L110="Identification","ID",I110),J110,(IF(K110="Identifier","ID",IF(AND(J110="",K110="Text"),"",K110))))))</f>
        <v>ID</v>
      </c>
      <c r="E110" s="13" t="str">
        <f>CONCATENATE(IF(F110="","",CONCATENATE(F110,"_ ")),G110,". ",IF(H110="","",CONCATENATE(H110,"_ ")),"",I110,IF(AND(J110="",I110=L110),"",CONCATENATE(". ",IF(J110="","",CONCATENATE(J110,"_ ")),K110)))</f>
        <v>Catalogue_ Item Identification. Identification</v>
      </c>
      <c r="F110" s="1" t="s">
        <v>50</v>
      </c>
      <c r="G110" s="30" t="s">
        <v>203</v>
      </c>
      <c r="H110" s="30"/>
      <c r="I110" s="30" t="s">
        <v>644</v>
      </c>
      <c r="J110" s="30"/>
      <c r="K110" s="30" t="s">
        <v>559</v>
      </c>
      <c r="L110" s="35" t="str">
        <f>IF(AND(OR(I110="Identification",I110="ID"),K110="Identifier"),I110,IF(AND(OR(I110="Time",I110="Date"),K110="Date Time"),I110,K110))</f>
        <v>Identification</v>
      </c>
      <c r="M110" s="42"/>
      <c r="N110" s="42"/>
      <c r="O110" s="30"/>
      <c r="P110" s="39" t="s">
        <v>560</v>
      </c>
      <c r="Q110" s="20" t="s">
        <v>98</v>
      </c>
      <c r="R110" s="52" t="s">
        <v>675</v>
      </c>
      <c r="S110" s="52" t="s">
        <v>178</v>
      </c>
      <c r="T110" s="52"/>
      <c r="U110" s="52" t="s">
        <v>178</v>
      </c>
      <c r="V110" s="52"/>
      <c r="W110" s="52" t="s">
        <v>178</v>
      </c>
      <c r="X110" s="52" t="s">
        <v>178</v>
      </c>
      <c r="Y110" s="52" t="s">
        <v>178</v>
      </c>
    </row>
    <row r="111" spans="2:25" ht="22.5">
      <c r="B111" s="1"/>
      <c r="C111" s="1"/>
      <c r="D111" s="13" t="str">
        <f>CONCATENATE(H111,IF(AND(J111="",I111=L111),IF(L111="Identification","ID",L111),CONCATENATE(IF(L111="Identification","ID",I111),J111,(IF(K111="Identifier","ID",IF(AND(J111="",K111="Text"),"",K111))))))</f>
        <v>Extension</v>
      </c>
      <c r="E111" s="13" t="str">
        <f>CONCATENATE(IF(F111="","",CONCATENATE(F111,"_ ")),G111,". ",IF(H111="","",CONCATENATE(H111,"_ ")),"",I111,IF(AND(J111="",I111=L111),"",CONCATENATE(". ",IF(J111="","",CONCATENATE(J111,"_ ")),K111)))</f>
        <v>Catalogue_ Item Identification. Extension. Text</v>
      </c>
      <c r="F111" s="1" t="s">
        <v>50</v>
      </c>
      <c r="G111" s="30" t="s">
        <v>203</v>
      </c>
      <c r="H111" s="30"/>
      <c r="I111" s="20" t="s">
        <v>700</v>
      </c>
      <c r="J111" s="30"/>
      <c r="K111" s="20" t="s">
        <v>604</v>
      </c>
      <c r="L111" s="2" t="str">
        <f>IF(AND(OR(I111="Identification",I111="ID"),K111="Identifier"),I111,IF(AND(OR(I111="Time",I111="Date"),K111="Date Time"),I111,K111))</f>
        <v>Text</v>
      </c>
      <c r="M111" s="88"/>
      <c r="N111" s="88"/>
      <c r="O111" s="30"/>
      <c r="P111" s="20" t="s">
        <v>561</v>
      </c>
      <c r="Q111" s="20" t="s">
        <v>98</v>
      </c>
      <c r="R111" s="69" t="s">
        <v>284</v>
      </c>
      <c r="S111" s="69" t="s">
        <v>178</v>
      </c>
      <c r="T111" s="69"/>
      <c r="U111" s="69" t="s">
        <v>178</v>
      </c>
      <c r="V111" s="69"/>
      <c r="W111" s="69" t="s">
        <v>178</v>
      </c>
      <c r="X111" s="69" t="s">
        <v>178</v>
      </c>
      <c r="Y111" s="69" t="s">
        <v>178</v>
      </c>
    </row>
    <row r="112" spans="2:25" ht="56.25">
      <c r="B112" s="11"/>
      <c r="C112" s="11"/>
      <c r="D112" s="12" t="str">
        <f>CONCATENATE(IF(M112="","",CONCATENATE(M112,"")),"",N112)</f>
        <v>Physical Attribute</v>
      </c>
      <c r="E112" s="12" t="str">
        <f>CONCATENATE(IF(F112="","",CONCATENATE(F112,"_ ")),G112,". ",IF(M112="","",CONCATENATE(M112,"_ ")),"",N112)</f>
        <v>Catalogue_ Item Identification. Physical Attribute</v>
      </c>
      <c r="F112" s="11" t="s">
        <v>50</v>
      </c>
      <c r="G112" s="16" t="s">
        <v>203</v>
      </c>
      <c r="H112" s="41">
        <f>IF(M112="","",M112)</f>
      </c>
      <c r="I112" s="41" t="str">
        <f>N112</f>
        <v>Physical Attribute</v>
      </c>
      <c r="J112" s="41"/>
      <c r="K112" s="41" t="str">
        <f>N112</f>
        <v>Physical Attribute</v>
      </c>
      <c r="L112" s="41"/>
      <c r="M112" s="16"/>
      <c r="N112" s="16" t="s">
        <v>207</v>
      </c>
      <c r="O112" s="31"/>
      <c r="P112" s="16" t="s">
        <v>595</v>
      </c>
      <c r="Q112" s="16" t="s">
        <v>25</v>
      </c>
      <c r="R112" s="71" t="s">
        <v>80</v>
      </c>
      <c r="S112" s="71" t="s">
        <v>178</v>
      </c>
      <c r="T112" s="71"/>
      <c r="U112" s="71" t="s">
        <v>178</v>
      </c>
      <c r="V112" s="71"/>
      <c r="W112" s="71" t="s">
        <v>178</v>
      </c>
      <c r="X112" s="71" t="s">
        <v>178</v>
      </c>
      <c r="Y112" s="71" t="s">
        <v>178</v>
      </c>
    </row>
    <row r="113" spans="2:25" ht="45">
      <c r="B113" s="11"/>
      <c r="C113" s="11"/>
      <c r="D113" s="12" t="str">
        <f>CONCATENATE(IF(M113="","",CONCATENATE(M113,"")),"",N113)</f>
        <v>Item Measurement</v>
      </c>
      <c r="E113" s="12" t="str">
        <f>CONCATENATE(IF(F113="","",CONCATENATE(F113,"_ ")),G113,". ",IF(M113="","",CONCATENATE(M113,"_ ")),"",N113)</f>
        <v>Catalogue_ Item Identification. Item Measurement</v>
      </c>
      <c r="F113" s="11" t="s">
        <v>50</v>
      </c>
      <c r="G113" s="16" t="s">
        <v>203</v>
      </c>
      <c r="H113" s="41">
        <f>IF(M113="","",M113)</f>
      </c>
      <c r="I113" s="41" t="str">
        <f>N113</f>
        <v>Item Measurement</v>
      </c>
      <c r="J113" s="41"/>
      <c r="K113" s="41" t="str">
        <f>N113</f>
        <v>Item Measurement</v>
      </c>
      <c r="L113" s="2" t="str">
        <f>IF(AND(OR(I113="Identification",I113="ID"),K113="Identifier"),I113,IF(AND(OR(I113="Time",I113="Date"),K113="Date Time"),I113,K113))</f>
        <v>Item Measurement</v>
      </c>
      <c r="M113" s="16"/>
      <c r="N113" s="16" t="s">
        <v>208</v>
      </c>
      <c r="O113" s="31"/>
      <c r="P113" s="16" t="s">
        <v>595</v>
      </c>
      <c r="Q113" s="16" t="s">
        <v>25</v>
      </c>
      <c r="R113" s="71" t="s">
        <v>79</v>
      </c>
      <c r="S113" s="71" t="s">
        <v>178</v>
      </c>
      <c r="T113" s="71"/>
      <c r="U113" s="71" t="s">
        <v>178</v>
      </c>
      <c r="V113" s="71"/>
      <c r="W113" s="71" t="s">
        <v>178</v>
      </c>
      <c r="X113" s="71" t="s">
        <v>178</v>
      </c>
      <c r="Y113" s="71" t="s">
        <v>178</v>
      </c>
    </row>
    <row r="114" spans="2:25" ht="33.75">
      <c r="B114" s="9"/>
      <c r="C114" s="9"/>
      <c r="D114" s="15" t="str">
        <f>CONCATENATE(IF(F114="","",CONCATENATE(F114,"")),"",G114)</f>
        <v>Category Total</v>
      </c>
      <c r="E114" s="15" t="str">
        <f>CONCATENATE(IF(F114="","",CONCATENATE(F114,"_ ")),"",G114,". Details")</f>
        <v>Category Total. Details</v>
      </c>
      <c r="F114" s="9"/>
      <c r="G114" s="25" t="s">
        <v>424</v>
      </c>
      <c r="H114" s="49"/>
      <c r="I114" s="49"/>
      <c r="J114" s="49"/>
      <c r="K114" s="122" t="s">
        <v>6</v>
      </c>
      <c r="L114" s="9"/>
      <c r="M114" s="25"/>
      <c r="N114" s="25"/>
      <c r="O114" s="25"/>
      <c r="P114" s="25"/>
      <c r="Q114" s="25" t="s">
        <v>24</v>
      </c>
      <c r="R114" s="121" t="s">
        <v>434</v>
      </c>
      <c r="S114" s="121"/>
      <c r="T114" s="121"/>
      <c r="U114" s="121"/>
      <c r="V114" s="121"/>
      <c r="W114" s="121"/>
      <c r="X114" s="121"/>
      <c r="Y114" s="121" t="s">
        <v>178</v>
      </c>
    </row>
    <row r="115" spans="2:25" ht="22.5">
      <c r="B115" s="1"/>
      <c r="C115" s="1"/>
      <c r="D115" s="13" t="str">
        <f>CONCATENATE(H115,IF(AND(J115="",I115=L115),IF(L115="Identification","ID",L115),CONCATENATE(IF(L115="Identification","ID",I115),J115,(IF(K115="Identifier","ID",IF(AND(J115="",K115="Text"),"",K115))))))</f>
        <v>RateCategory CodeID</v>
      </c>
      <c r="E115" s="13" t="str">
        <f>CONCATENATE(IF(F115="","",CONCATENATE(F115,"_ ")),G115,". ",IF(H115="","",CONCATENATE(H115,"_ ")),"",I115,IF(AND(J115="",I115=L115),"",CONCATENATE(". ",IF(J115="","",CONCATENATE(J115,"_ ")),K115)))</f>
        <v>Category Total. Rate_ Category Code. Identifier</v>
      </c>
      <c r="F115" s="1"/>
      <c r="G115" s="30" t="s">
        <v>424</v>
      </c>
      <c r="H115" s="20" t="s">
        <v>114</v>
      </c>
      <c r="I115" s="20" t="s">
        <v>182</v>
      </c>
      <c r="J115" s="30"/>
      <c r="K115" s="30" t="s">
        <v>559</v>
      </c>
      <c r="L115" s="2" t="str">
        <f>IF(AND(OR(I115="Identification",I115="ID"),K115="Identifier"),I115,IF(AND(OR(I115="Time",I115="Date"),K115="Date Time"),I115,K115))</f>
        <v>Identifier</v>
      </c>
      <c r="M115" s="88"/>
      <c r="N115" s="88"/>
      <c r="O115" s="30"/>
      <c r="P115" s="30" t="s">
        <v>560</v>
      </c>
      <c r="Q115" s="20" t="s">
        <v>98</v>
      </c>
      <c r="R115" s="54" t="s">
        <v>433</v>
      </c>
      <c r="S115" s="54"/>
      <c r="T115" s="54"/>
      <c r="U115" s="54"/>
      <c r="V115" s="54"/>
      <c r="W115" s="54"/>
      <c r="X115" s="54"/>
      <c r="Y115" s="54" t="s">
        <v>178</v>
      </c>
    </row>
    <row r="116" spans="2:25" ht="22.5">
      <c r="B116" s="1"/>
      <c r="C116" s="1"/>
      <c r="D116" s="13" t="str">
        <f>CONCATENATE(H116,IF(AND(J116="",I116=L116),IF(L116="Identification","ID",L116),CONCATENATE(IF(L116="Identification","ID",I116),J116,(IF(K116="Identifier","ID",IF(AND(J116="",K116="Text"),"",K116))))))</f>
        <v>RatePercentNumeric</v>
      </c>
      <c r="E116" s="13" t="str">
        <f>CONCATENATE(IF(F116="","",CONCATENATE(F116,"_ ")),G116,". ",IF(H116="","",CONCATENATE(H116,"_ ")),"",I116,IF(AND(J116="",I116=L116),"",CONCATENATE(". ",IF(J116="","",CONCATENATE(J116,"_ ")),K116)))</f>
        <v>Category Total. Rate_ Percent. Numeric</v>
      </c>
      <c r="F116" s="1"/>
      <c r="G116" s="30" t="s">
        <v>424</v>
      </c>
      <c r="H116" s="20" t="s">
        <v>114</v>
      </c>
      <c r="I116" s="20" t="s">
        <v>117</v>
      </c>
      <c r="J116" s="30"/>
      <c r="K116" s="30" t="s">
        <v>108</v>
      </c>
      <c r="L116" s="2" t="str">
        <f>IF(AND(OR(I116="Identification",I116="ID"),K116="Identifier"),I116,IF(AND(OR(I116="Time",I116="Date"),K116="Date Time"),I116,K116))</f>
        <v>Numeric</v>
      </c>
      <c r="M116" s="88"/>
      <c r="N116" s="88"/>
      <c r="O116" s="30"/>
      <c r="P116" s="30" t="s">
        <v>560</v>
      </c>
      <c r="Q116" s="20" t="s">
        <v>98</v>
      </c>
      <c r="R116" s="54" t="s">
        <v>432</v>
      </c>
      <c r="S116" s="54"/>
      <c r="T116" s="54"/>
      <c r="U116" s="54"/>
      <c r="V116" s="54"/>
      <c r="W116" s="54"/>
      <c r="X116" s="54"/>
      <c r="Y116" s="54" t="s">
        <v>178</v>
      </c>
    </row>
    <row r="117" spans="2:25" ht="22.5">
      <c r="B117" s="11"/>
      <c r="C117" s="11"/>
      <c r="D117" s="12" t="str">
        <f>CONCATENATE(IF(M117="","",CONCATENATE(M117,"")),"",N117)</f>
        <v>Tax Amounts</v>
      </c>
      <c r="E117" s="12" t="str">
        <f>CONCATENATE(IF(F117="","",CONCATENATE(F117,"_ ")),G117,". ",IF(M117="","",CONCATENATE(M117,"_ ")),"",N117)</f>
        <v>Category Total. Tax Amounts</v>
      </c>
      <c r="F117" s="11"/>
      <c r="G117" s="16" t="s">
        <v>424</v>
      </c>
      <c r="H117" s="43"/>
      <c r="I117" s="16" t="s">
        <v>427</v>
      </c>
      <c r="J117" s="43"/>
      <c r="K117" s="16" t="s">
        <v>427</v>
      </c>
      <c r="L117" s="11" t="str">
        <f>IF(AND(OR(I117="Identification",I117="ID"),K117="Identifier"),I117,IF(AND(OR(I117="Time",I117="Date"),K117="Date Time"),I117,K117))</f>
        <v>Tax Amounts</v>
      </c>
      <c r="M117" s="16"/>
      <c r="N117" s="16" t="s">
        <v>427</v>
      </c>
      <c r="O117" s="31"/>
      <c r="P117" s="16" t="s">
        <v>560</v>
      </c>
      <c r="Q117" s="16" t="s">
        <v>25</v>
      </c>
      <c r="R117" s="71" t="s">
        <v>431</v>
      </c>
      <c r="S117" s="71"/>
      <c r="T117" s="71"/>
      <c r="U117" s="71"/>
      <c r="V117" s="71"/>
      <c r="W117" s="71"/>
      <c r="X117" s="71"/>
      <c r="Y117" s="71" t="s">
        <v>178</v>
      </c>
    </row>
    <row r="118" spans="2:25" ht="45">
      <c r="B118" s="9"/>
      <c r="C118" s="9"/>
      <c r="D118" s="15" t="str">
        <f>CONCATENATE(IF(F118="","",CONCATENATE(F118,"")),"",G118)</f>
        <v>Commodity Classification</v>
      </c>
      <c r="E118" s="15" t="str">
        <f>CONCATENATE(IF(F118="","",CONCATENATE(F118,"_ ")),"",G118,". Details")</f>
        <v>Commodity Classification. Details</v>
      </c>
      <c r="F118" s="9"/>
      <c r="G118" s="19" t="s">
        <v>204</v>
      </c>
      <c r="H118" s="32"/>
      <c r="I118" s="32" t="s">
        <v>6</v>
      </c>
      <c r="J118" s="32"/>
      <c r="K118" s="32" t="s">
        <v>6</v>
      </c>
      <c r="L118" s="32"/>
      <c r="M118" s="46"/>
      <c r="N118" s="46"/>
      <c r="O118" s="32"/>
      <c r="P118" s="32"/>
      <c r="Q118" s="19" t="s">
        <v>24</v>
      </c>
      <c r="R118" s="23" t="s">
        <v>702</v>
      </c>
      <c r="S118" s="23" t="s">
        <v>178</v>
      </c>
      <c r="T118" s="23"/>
      <c r="U118" s="23" t="s">
        <v>178</v>
      </c>
      <c r="V118" s="23"/>
      <c r="W118" s="23" t="s">
        <v>178</v>
      </c>
      <c r="X118" s="23"/>
      <c r="Y118" s="23"/>
    </row>
    <row r="119" spans="2:25" ht="22.5">
      <c r="B119" s="1"/>
      <c r="C119" s="1"/>
      <c r="D119" s="13" t="str">
        <f>CONCATENATE(H119,IF(AND(J119="",I119=L119),IF(L119="Identification","ID",L119),CONCATENATE(IF(L119="Identification","ID",I119),J119,(IF(K119="Identifier","ID",IF(AND(J119="",K119="Text"),"",K119))))))</f>
        <v>Nature CodeCode</v>
      </c>
      <c r="E119" s="13" t="str">
        <f>CONCATENATE(IF(F119="","",CONCATENATE(F119,"_ ")),G119,". ",IF(H119="","",CONCATENATE(H119,"_ ")),"",I119,IF(AND(J119="",I119=L119),"",CONCATENATE(". ",IF(J119="","",CONCATENATE(J119,"_ ")),K119)))</f>
        <v>Commodity Classification. Nature Code. Code</v>
      </c>
      <c r="F119" s="1"/>
      <c r="G119" s="17" t="s">
        <v>204</v>
      </c>
      <c r="H119" s="30"/>
      <c r="I119" s="30" t="s">
        <v>209</v>
      </c>
      <c r="J119" s="30"/>
      <c r="K119" s="30" t="s">
        <v>590</v>
      </c>
      <c r="L119" s="35" t="str">
        <f>IF(AND(OR(I119="Identification",I119="ID"),K119="Identifier"),I119,IF(AND(OR(I119="Time",I119="Date"),K119="Date Time"),I119,K119))</f>
        <v>Code</v>
      </c>
      <c r="M119" s="42"/>
      <c r="N119" s="42"/>
      <c r="O119" s="30"/>
      <c r="P119" s="30" t="s">
        <v>561</v>
      </c>
      <c r="Q119" s="20" t="s">
        <v>98</v>
      </c>
      <c r="R119" s="21" t="s">
        <v>703</v>
      </c>
      <c r="S119" s="21" t="s">
        <v>178</v>
      </c>
      <c r="T119" s="21"/>
      <c r="U119" s="21" t="s">
        <v>178</v>
      </c>
      <c r="V119" s="21"/>
      <c r="W119" s="21" t="s">
        <v>178</v>
      </c>
      <c r="X119" s="21"/>
      <c r="Y119" s="21"/>
    </row>
    <row r="120" spans="2:25" ht="22.5">
      <c r="B120" s="1"/>
      <c r="C120" s="1"/>
      <c r="D120" s="13" t="str">
        <f>CONCATENATE(H120,IF(AND(J120="",I120=L120),IF(L120="Identification","ID",L120),CONCATENATE(IF(L120="Identification","ID",I120),J120,(IF(K120="Identifier","ID",IF(AND(J120="",K120="Text"),"",K120))))))</f>
        <v>Cargo TypeCode</v>
      </c>
      <c r="E120" s="13" t="str">
        <f>CONCATENATE(IF(F120="","",CONCATENATE(F120,"_ ")),G120,". ",IF(H120="","",CONCATENATE(H120,"_ ")),"",I120,IF(AND(J120="",I120=L120),"",CONCATENATE(". ",IF(J120="","",CONCATENATE(J120,"_ ")),K120)))</f>
        <v>Commodity Classification. Cargo Type. Code</v>
      </c>
      <c r="F120" s="1"/>
      <c r="G120" s="17" t="s">
        <v>204</v>
      </c>
      <c r="H120" s="30"/>
      <c r="I120" s="30" t="s">
        <v>210</v>
      </c>
      <c r="J120" s="30"/>
      <c r="K120" s="30" t="s">
        <v>590</v>
      </c>
      <c r="L120" s="35" t="str">
        <f>IF(AND(OR(I120="Identification",I120="ID"),K120="Identifier"),I120,IF(AND(OR(I120="Time",I120="Date"),K120="Date Time"),I120,K120))</f>
        <v>Code</v>
      </c>
      <c r="M120" s="42"/>
      <c r="N120" s="42"/>
      <c r="O120" s="30"/>
      <c r="P120" s="30" t="s">
        <v>561</v>
      </c>
      <c r="Q120" s="20" t="s">
        <v>98</v>
      </c>
      <c r="R120" s="54" t="s">
        <v>0</v>
      </c>
      <c r="S120" s="21" t="s">
        <v>178</v>
      </c>
      <c r="T120" s="21"/>
      <c r="U120" s="21" t="s">
        <v>178</v>
      </c>
      <c r="V120" s="21"/>
      <c r="W120" s="21" t="s">
        <v>178</v>
      </c>
      <c r="X120" s="54"/>
      <c r="Y120" s="54"/>
    </row>
    <row r="121" spans="2:25" ht="22.5">
      <c r="B121" s="1"/>
      <c r="C121" s="1"/>
      <c r="D121" s="13" t="str">
        <f>CONCATENATE(H121,IF(AND(J121="",I121=L121),IF(L121="Identification","ID",L121),CONCATENATE(IF(L121="Identification","ID",I121),J121,(IF(K121="Identifier","ID",IF(AND(J121="",K121="Text"),"",K121))))))</f>
        <v>Commodity CodeCode</v>
      </c>
      <c r="E121" s="13" t="str">
        <f>CONCATENATE(IF(F121="","",CONCATENATE(F121,"_ ")),G121,". ",IF(H121="","",CONCATENATE(H121,"_ ")),"",I121,IF(AND(J121="",I121=L121),"",CONCATENATE(". ",IF(J121="","",CONCATENATE(J121,"_ ")),K121)))</f>
        <v>Commodity Classification. Commodity Code. Code</v>
      </c>
      <c r="F121" s="1"/>
      <c r="G121" s="17" t="s">
        <v>204</v>
      </c>
      <c r="H121" s="30"/>
      <c r="I121" s="30" t="s">
        <v>211</v>
      </c>
      <c r="J121" s="30"/>
      <c r="K121" s="30" t="s">
        <v>590</v>
      </c>
      <c r="L121" s="35" t="str">
        <f>IF(AND(OR(I121="Identification",I121="ID"),K121="Identifier"),I121,IF(AND(OR(I121="Time",I121="Date"),K121="Date Time"),I121,K121))</f>
        <v>Code</v>
      </c>
      <c r="M121" s="42"/>
      <c r="N121" s="42"/>
      <c r="O121" s="30"/>
      <c r="P121" s="30" t="s">
        <v>561</v>
      </c>
      <c r="Q121" s="20" t="s">
        <v>98</v>
      </c>
      <c r="R121" s="54" t="s">
        <v>1</v>
      </c>
      <c r="S121" s="21" t="s">
        <v>178</v>
      </c>
      <c r="T121" s="21"/>
      <c r="U121" s="21" t="s">
        <v>178</v>
      </c>
      <c r="V121" s="21"/>
      <c r="W121" s="21" t="s">
        <v>178</v>
      </c>
      <c r="X121" s="54"/>
      <c r="Y121" s="54"/>
    </row>
    <row r="122" spans="2:25" ht="45">
      <c r="B122" s="9"/>
      <c r="C122" s="9"/>
      <c r="D122" s="15" t="str">
        <f>CONCATENATE(IF(F122="","",CONCATENATE(F122,"")),"",G122)</f>
        <v>Contact</v>
      </c>
      <c r="E122" s="15" t="str">
        <f>CONCATENATE(IF(F122="","",CONCATENATE(F122,"_ ")),"",G122,". Details")</f>
        <v>Contact. Details</v>
      </c>
      <c r="F122" s="9"/>
      <c r="G122" s="32" t="s">
        <v>599</v>
      </c>
      <c r="H122" s="32"/>
      <c r="I122" s="32" t="s">
        <v>6</v>
      </c>
      <c r="J122" s="32"/>
      <c r="K122" s="32" t="s">
        <v>6</v>
      </c>
      <c r="L122" s="32"/>
      <c r="M122" s="46"/>
      <c r="N122" s="46"/>
      <c r="O122" s="32"/>
      <c r="P122" s="32"/>
      <c r="Q122" s="19" t="s">
        <v>24</v>
      </c>
      <c r="R122" s="34" t="s">
        <v>92</v>
      </c>
      <c r="S122" s="34" t="s">
        <v>178</v>
      </c>
      <c r="T122" s="34"/>
      <c r="U122" s="34" t="s">
        <v>178</v>
      </c>
      <c r="V122" s="34"/>
      <c r="W122" s="34" t="s">
        <v>178</v>
      </c>
      <c r="X122" s="34" t="s">
        <v>178</v>
      </c>
      <c r="Y122" s="34"/>
    </row>
    <row r="123" spans="2:25" ht="12.75">
      <c r="B123" s="1"/>
      <c r="C123" s="1"/>
      <c r="D123" s="13" t="str">
        <f aca="true" t="shared" si="16" ref="D123:D128">CONCATENATE(H123,IF(AND(J123="",I123=L123),IF(L123="Identification","ID",L123),CONCATENATE(IF(L123="Identification","ID",I123),J123,(IF(K123="Identifier","ID",IF(AND(J123="",K123="Text"),"",K123))))))</f>
        <v>IdentificationID</v>
      </c>
      <c r="E123" s="13" t="str">
        <f aca="true" t="shared" si="17" ref="E123:E128">CONCATENATE(IF(F123="","",CONCATENATE(F123,"_ ")),G123,". ",IF(H123="","",CONCATENATE(H123,"_ ")),"",I123,IF(AND(J123="",I123=L123),"",CONCATENATE(". ",IF(J123="","",CONCATENATE(J123,"_ ")),K123)))</f>
        <v>Contact. Identification. Identifier</v>
      </c>
      <c r="F123" s="1"/>
      <c r="G123" s="30" t="s">
        <v>599</v>
      </c>
      <c r="H123" s="30"/>
      <c r="I123" s="30" t="s">
        <v>644</v>
      </c>
      <c r="J123" s="30"/>
      <c r="K123" s="30" t="s">
        <v>559</v>
      </c>
      <c r="L123" s="35"/>
      <c r="M123" s="42"/>
      <c r="N123" s="42"/>
      <c r="O123" s="35"/>
      <c r="P123" s="39"/>
      <c r="Q123" s="29"/>
      <c r="R123" s="21"/>
      <c r="S123" s="21" t="s">
        <v>178</v>
      </c>
      <c r="T123" s="21"/>
      <c r="U123" s="21" t="s">
        <v>178</v>
      </c>
      <c r="V123" s="21"/>
      <c r="W123" s="21" t="s">
        <v>178</v>
      </c>
      <c r="X123" s="21" t="s">
        <v>178</v>
      </c>
      <c r="Y123" s="21"/>
    </row>
    <row r="124" spans="2:25" ht="12.75">
      <c r="B124" s="1"/>
      <c r="C124" s="1"/>
      <c r="D124" s="13" t="str">
        <f t="shared" si="16"/>
        <v>Name</v>
      </c>
      <c r="E124" s="13" t="str">
        <f t="shared" si="17"/>
        <v>Contact. Name. Text</v>
      </c>
      <c r="F124" s="1"/>
      <c r="G124" s="30" t="s">
        <v>599</v>
      </c>
      <c r="H124" s="30"/>
      <c r="I124" s="30" t="s">
        <v>603</v>
      </c>
      <c r="J124" s="30"/>
      <c r="K124" s="20" t="s">
        <v>604</v>
      </c>
      <c r="L124" s="35"/>
      <c r="M124" s="42"/>
      <c r="N124" s="42"/>
      <c r="O124" s="35"/>
      <c r="P124" s="39"/>
      <c r="Q124" s="29"/>
      <c r="R124" s="21"/>
      <c r="S124" s="21" t="s">
        <v>178</v>
      </c>
      <c r="T124" s="21"/>
      <c r="U124" s="21" t="s">
        <v>178</v>
      </c>
      <c r="V124" s="21"/>
      <c r="W124" s="21" t="s">
        <v>178</v>
      </c>
      <c r="X124" s="21" t="s">
        <v>178</v>
      </c>
      <c r="Y124" s="21"/>
    </row>
    <row r="125" spans="2:25" ht="12.75">
      <c r="B125" s="1"/>
      <c r="C125" s="1"/>
      <c r="D125" s="13" t="str">
        <f t="shared" si="16"/>
        <v>Phone</v>
      </c>
      <c r="E125" s="13" t="str">
        <f t="shared" si="17"/>
        <v>Contact. Phone. Text</v>
      </c>
      <c r="F125" s="1"/>
      <c r="G125" s="30" t="s">
        <v>599</v>
      </c>
      <c r="I125" s="1" t="s">
        <v>609</v>
      </c>
      <c r="J125" s="1"/>
      <c r="K125" s="30" t="s">
        <v>604</v>
      </c>
      <c r="L125" s="35"/>
      <c r="M125" s="42"/>
      <c r="N125" s="42"/>
      <c r="O125" s="35"/>
      <c r="P125" s="39"/>
      <c r="Q125" s="29"/>
      <c r="R125" s="21"/>
      <c r="S125" s="21" t="s">
        <v>178</v>
      </c>
      <c r="T125" s="21"/>
      <c r="U125" s="21" t="s">
        <v>178</v>
      </c>
      <c r="V125" s="21"/>
      <c r="W125" s="21" t="s">
        <v>178</v>
      </c>
      <c r="X125" s="21" t="s">
        <v>178</v>
      </c>
      <c r="Y125" s="21"/>
    </row>
    <row r="126" spans="2:25" ht="12.75">
      <c r="B126" s="1"/>
      <c r="C126" s="1"/>
      <c r="D126" s="13" t="str">
        <f t="shared" si="16"/>
        <v>E-mail</v>
      </c>
      <c r="E126" s="13" t="str">
        <f t="shared" si="17"/>
        <v>Contact. E-mail. Text</v>
      </c>
      <c r="F126" s="1"/>
      <c r="G126" s="30" t="s">
        <v>599</v>
      </c>
      <c r="H126" s="35"/>
      <c r="I126" s="17" t="s">
        <v>611</v>
      </c>
      <c r="J126" s="35"/>
      <c r="K126" s="30" t="s">
        <v>604</v>
      </c>
      <c r="L126" s="35"/>
      <c r="M126" s="42"/>
      <c r="N126" s="42"/>
      <c r="O126" s="35"/>
      <c r="P126" s="39"/>
      <c r="Q126" s="29"/>
      <c r="R126" s="21"/>
      <c r="S126" s="21" t="s">
        <v>178</v>
      </c>
      <c r="T126" s="21"/>
      <c r="U126" s="21" t="s">
        <v>178</v>
      </c>
      <c r="V126" s="21"/>
      <c r="W126" s="21" t="s">
        <v>178</v>
      </c>
      <c r="X126" s="21" t="s">
        <v>178</v>
      </c>
      <c r="Y126" s="21"/>
    </row>
    <row r="127" spans="2:25" ht="12.75">
      <c r="B127" s="1"/>
      <c r="C127" s="1"/>
      <c r="D127" s="13" t="str">
        <f t="shared" si="16"/>
        <v>Fax</v>
      </c>
      <c r="E127" s="13" t="str">
        <f t="shared" si="17"/>
        <v>Contact. Fax. Text</v>
      </c>
      <c r="F127" s="1"/>
      <c r="G127" s="30" t="s">
        <v>599</v>
      </c>
      <c r="H127" s="35"/>
      <c r="I127" s="17" t="s">
        <v>610</v>
      </c>
      <c r="J127" s="35"/>
      <c r="K127" s="30" t="s">
        <v>604</v>
      </c>
      <c r="L127" s="35"/>
      <c r="M127" s="42"/>
      <c r="N127" s="42"/>
      <c r="O127" s="35"/>
      <c r="P127" s="39"/>
      <c r="Q127" s="29"/>
      <c r="R127" s="21"/>
      <c r="S127" s="21" t="s">
        <v>178</v>
      </c>
      <c r="T127" s="21"/>
      <c r="U127" s="21" t="s">
        <v>178</v>
      </c>
      <c r="V127" s="21"/>
      <c r="W127" s="21" t="s">
        <v>178</v>
      </c>
      <c r="X127" s="21" t="s">
        <v>178</v>
      </c>
      <c r="Y127" s="21"/>
    </row>
    <row r="128" spans="2:25" ht="12.75">
      <c r="B128" s="1"/>
      <c r="C128" s="1"/>
      <c r="D128" s="13" t="str">
        <f t="shared" si="16"/>
        <v>E-mail</v>
      </c>
      <c r="E128" s="13" t="str">
        <f t="shared" si="17"/>
        <v>Contact. E-mail. Text</v>
      </c>
      <c r="F128" s="1"/>
      <c r="G128" s="30" t="s">
        <v>599</v>
      </c>
      <c r="H128" s="35"/>
      <c r="I128" s="17" t="s">
        <v>611</v>
      </c>
      <c r="J128" s="35"/>
      <c r="K128" s="30" t="s">
        <v>604</v>
      </c>
      <c r="L128" s="35"/>
      <c r="M128" s="42"/>
      <c r="N128" s="42"/>
      <c r="O128" s="35"/>
      <c r="P128" s="39"/>
      <c r="Q128" s="29"/>
      <c r="R128" s="21"/>
      <c r="S128" s="21" t="s">
        <v>178</v>
      </c>
      <c r="T128" s="21"/>
      <c r="U128" s="21" t="s">
        <v>178</v>
      </c>
      <c r="V128" s="21"/>
      <c r="W128" s="21" t="s">
        <v>178</v>
      </c>
      <c r="X128" s="21" t="s">
        <v>178</v>
      </c>
      <c r="Y128" s="21"/>
    </row>
    <row r="129" spans="2:25" ht="33.75">
      <c r="B129" s="9"/>
      <c r="C129" s="9"/>
      <c r="D129" s="15" t="str">
        <f>CONCATENATE(IF(F129="","",CONCATENATE(F129,"")),"",G129)</f>
        <v>ContactParty</v>
      </c>
      <c r="E129" s="15" t="str">
        <f>CONCATENATE(IF(F129="","",CONCATENATE(F129,"_ ")),"",G129,". Details")</f>
        <v>Contact_ Party. Details</v>
      </c>
      <c r="F129" s="9" t="s">
        <v>599</v>
      </c>
      <c r="G129" s="32" t="s">
        <v>596</v>
      </c>
      <c r="H129" s="32"/>
      <c r="I129" s="32" t="s">
        <v>6</v>
      </c>
      <c r="J129" s="32"/>
      <c r="K129" s="32" t="s">
        <v>6</v>
      </c>
      <c r="L129" s="2" t="str">
        <f aca="true" t="shared" si="18" ref="L129:L140">IF(AND(OR(I129="Identification",I129="ID"),K129="Identifier"),I129,IF(AND(OR(I129="Time",I129="Date"),K129="Date Time"),I129,K129))</f>
        <v>Details</v>
      </c>
      <c r="M129" s="89"/>
      <c r="N129" s="89"/>
      <c r="O129" s="32"/>
      <c r="P129" s="32"/>
      <c r="Q129" s="25" t="s">
        <v>24</v>
      </c>
      <c r="R129" s="34" t="s">
        <v>296</v>
      </c>
      <c r="S129" s="23" t="s">
        <v>178</v>
      </c>
      <c r="T129" s="23"/>
      <c r="U129" s="23" t="s">
        <v>178</v>
      </c>
      <c r="V129" s="23"/>
      <c r="W129" s="23" t="s">
        <v>178</v>
      </c>
      <c r="X129" s="34"/>
      <c r="Y129" s="34"/>
    </row>
    <row r="130" spans="2:25" ht="33.75">
      <c r="B130" s="1"/>
      <c r="C130" s="1"/>
      <c r="D130" s="13" t="str">
        <f>CONCATENATE(H130,IF(AND(J130="",I130=L130),IF(L130="Identification","ID",L130),CONCATENATE(IF(L130="Identification","ID",I130),J130,(IF(K130="Identifier","ID",IF(AND(J130="",K130="Text"),"",K130))))))</f>
        <v>ID</v>
      </c>
      <c r="E130" s="13" t="str">
        <f>CONCATENATE(IF(F130="","",CONCATENATE(F130,"_ ")),G130,". ",IF(H130="","",CONCATENATE(H130,"_ ")),"",I130,IF(AND(J130="",I130=L130),"",CONCATENATE(". ",IF(J130="","",CONCATENATE(J130,"_ ")),K130)))</f>
        <v>Contact_ Party. Identification</v>
      </c>
      <c r="F130" s="1" t="s">
        <v>599</v>
      </c>
      <c r="G130" s="30" t="s">
        <v>596</v>
      </c>
      <c r="H130" s="30"/>
      <c r="I130" s="30" t="s">
        <v>644</v>
      </c>
      <c r="J130" s="30"/>
      <c r="K130" s="30" t="s">
        <v>559</v>
      </c>
      <c r="L130" s="2" t="str">
        <f t="shared" si="18"/>
        <v>Identification</v>
      </c>
      <c r="M130" s="88"/>
      <c r="N130" s="88"/>
      <c r="O130" s="30"/>
      <c r="P130" s="30" t="s">
        <v>560</v>
      </c>
      <c r="Q130" s="20" t="s">
        <v>98</v>
      </c>
      <c r="R130" s="54" t="s">
        <v>598</v>
      </c>
      <c r="S130" s="21" t="s">
        <v>178</v>
      </c>
      <c r="T130" s="21"/>
      <c r="U130" s="21" t="s">
        <v>178</v>
      </c>
      <c r="V130" s="21"/>
      <c r="W130" s="21" t="s">
        <v>178</v>
      </c>
      <c r="X130" s="54"/>
      <c r="Y130" s="54"/>
    </row>
    <row r="131" spans="2:25" ht="22.5">
      <c r="B131" s="11"/>
      <c r="C131" s="11"/>
      <c r="D131" s="12" t="str">
        <f>CONCATENATE(IF(M131="","",CONCATENATE(M131,"")),"",N131)</f>
        <v>Party Name</v>
      </c>
      <c r="E131" s="12" t="str">
        <f>CONCATENATE(IF(F131="","",CONCATENATE(F131,"_ ")),G131,". ",IF(M131="","",CONCATENATE(M131,"_ ")),"",N131)</f>
        <v>Contact_ Party. Party Name</v>
      </c>
      <c r="F131" s="11" t="s">
        <v>599</v>
      </c>
      <c r="G131" s="16" t="s">
        <v>596</v>
      </c>
      <c r="H131" s="41">
        <f>IF(M131="","",M131)</f>
      </c>
      <c r="I131" s="41" t="str">
        <f>N131</f>
        <v>Party Name</v>
      </c>
      <c r="J131" s="41"/>
      <c r="K131" s="41" t="str">
        <f>N131</f>
        <v>Party Name</v>
      </c>
      <c r="L131" s="2" t="str">
        <f t="shared" si="18"/>
        <v>Party Name</v>
      </c>
      <c r="M131" s="16"/>
      <c r="N131" s="16" t="s">
        <v>163</v>
      </c>
      <c r="O131" s="31"/>
      <c r="P131" s="16" t="s">
        <v>595</v>
      </c>
      <c r="Q131" s="16" t="s">
        <v>25</v>
      </c>
      <c r="R131" s="71" t="s">
        <v>57</v>
      </c>
      <c r="S131" s="71" t="s">
        <v>178</v>
      </c>
      <c r="T131" s="71"/>
      <c r="U131" s="71" t="s">
        <v>178</v>
      </c>
      <c r="V131" s="71"/>
      <c r="W131" s="71" t="s">
        <v>178</v>
      </c>
      <c r="X131" s="71"/>
      <c r="Y131" s="71"/>
    </row>
    <row r="132" spans="2:25" ht="22.5">
      <c r="B132" s="11"/>
      <c r="C132" s="11"/>
      <c r="D132" s="12" t="str">
        <f>CONCATENATE(IF(M132="","",CONCATENATE(M132,"")),"",N132)</f>
        <v>Contact</v>
      </c>
      <c r="E132" s="12" t="str">
        <f>CONCATENATE(IF(F132="","",CONCATENATE(F132,"_ ")),G132,". ",IF(M132="","",CONCATENATE(M132,"_ ")),"",N132)</f>
        <v>Contact_ Party. Contact</v>
      </c>
      <c r="F132" s="11" t="s">
        <v>599</v>
      </c>
      <c r="G132" s="16" t="s">
        <v>596</v>
      </c>
      <c r="H132" s="41">
        <f>IF(M132="","",M132)</f>
      </c>
      <c r="I132" s="41" t="str">
        <f>N132</f>
        <v>Contact</v>
      </c>
      <c r="J132" s="41"/>
      <c r="K132" s="41" t="str">
        <f>N132</f>
        <v>Contact</v>
      </c>
      <c r="L132" s="2" t="str">
        <f t="shared" si="18"/>
        <v>Contact</v>
      </c>
      <c r="M132" s="16"/>
      <c r="N132" s="16" t="s">
        <v>599</v>
      </c>
      <c r="O132" s="31"/>
      <c r="P132" s="16" t="s">
        <v>595</v>
      </c>
      <c r="Q132" s="16" t="s">
        <v>25</v>
      </c>
      <c r="R132" s="71" t="s">
        <v>279</v>
      </c>
      <c r="S132" s="71" t="s">
        <v>178</v>
      </c>
      <c r="T132" s="71"/>
      <c r="U132" s="71" t="s">
        <v>178</v>
      </c>
      <c r="V132" s="71"/>
      <c r="W132" s="71" t="s">
        <v>178</v>
      </c>
      <c r="X132" s="71"/>
      <c r="Y132" s="71"/>
    </row>
    <row r="133" spans="2:25" ht="22.5">
      <c r="B133" s="11"/>
      <c r="C133" s="11"/>
      <c r="D133" s="12" t="str">
        <f>CONCATENATE(IF(M133="","",CONCATENATE(M133,"")),"",N133)</f>
        <v>Language</v>
      </c>
      <c r="E133" s="12" t="str">
        <f>CONCATENATE(IF(F133="","",CONCATENATE(F133,"_ ")),G133,". ",IF(M133="","",CONCATENATE(M133,"_ ")),"",N133)</f>
        <v>Contact_ Party. Language</v>
      </c>
      <c r="F133" s="11" t="s">
        <v>599</v>
      </c>
      <c r="G133" s="16" t="s">
        <v>596</v>
      </c>
      <c r="H133" s="41">
        <f>IF(M133="","",M133)</f>
      </c>
      <c r="I133" s="41" t="str">
        <f>N133</f>
        <v>Language</v>
      </c>
      <c r="J133" s="41"/>
      <c r="K133" s="41" t="str">
        <f>N133</f>
        <v>Language</v>
      </c>
      <c r="L133" s="2" t="str">
        <f t="shared" si="18"/>
        <v>Language</v>
      </c>
      <c r="M133" s="16"/>
      <c r="N133" s="16" t="s">
        <v>280</v>
      </c>
      <c r="O133" s="31"/>
      <c r="P133" s="16" t="s">
        <v>595</v>
      </c>
      <c r="Q133" s="16" t="s">
        <v>25</v>
      </c>
      <c r="R133" s="71" t="s">
        <v>281</v>
      </c>
      <c r="S133" s="71" t="s">
        <v>178</v>
      </c>
      <c r="T133" s="71"/>
      <c r="U133" s="71" t="s">
        <v>178</v>
      </c>
      <c r="V133" s="71"/>
      <c r="W133" s="71" t="s">
        <v>178</v>
      </c>
      <c r="X133" s="71"/>
      <c r="Y133" s="71"/>
    </row>
    <row r="134" spans="2:25" ht="22.5">
      <c r="B134" s="11"/>
      <c r="C134" s="11"/>
      <c r="D134" s="12" t="str">
        <f>CONCATENATE(IF(M134="","",CONCATENATE(M134,"")),"",N134)</f>
        <v>Address</v>
      </c>
      <c r="E134" s="12" t="str">
        <f>CONCATENATE(IF(F134="","",CONCATENATE(F134,"_ ")),G134,". ",IF(M134="","",CONCATENATE(M134,"_ ")),"",N134)</f>
        <v>Contact_ Party. Address</v>
      </c>
      <c r="F134" s="11" t="s">
        <v>599</v>
      </c>
      <c r="G134" s="16" t="s">
        <v>596</v>
      </c>
      <c r="H134" s="41">
        <f>IF(M134="","",M134)</f>
      </c>
      <c r="I134" s="41" t="str">
        <f>N134</f>
        <v>Address</v>
      </c>
      <c r="J134" s="41"/>
      <c r="K134" s="41" t="str">
        <f>N134</f>
        <v>Address</v>
      </c>
      <c r="L134" s="2" t="str">
        <f t="shared" si="18"/>
        <v>Address</v>
      </c>
      <c r="M134" s="16"/>
      <c r="N134" s="16" t="s">
        <v>612</v>
      </c>
      <c r="O134" s="31"/>
      <c r="P134" s="16" t="s">
        <v>595</v>
      </c>
      <c r="Q134" s="16" t="s">
        <v>25</v>
      </c>
      <c r="R134" s="71" t="s">
        <v>58</v>
      </c>
      <c r="S134" s="71" t="s">
        <v>178</v>
      </c>
      <c r="T134" s="71"/>
      <c r="U134" s="71" t="s">
        <v>178</v>
      </c>
      <c r="V134" s="71"/>
      <c r="W134" s="71" t="s">
        <v>178</v>
      </c>
      <c r="X134" s="71"/>
      <c r="Y134" s="71"/>
    </row>
    <row r="135" spans="2:25" ht="22.5">
      <c r="B135" s="98"/>
      <c r="C135" s="98"/>
      <c r="D135" s="15" t="str">
        <f>CONCATENATE(IF(F135="","",CONCATENATE(F135,"")),"",G135)</f>
        <v>ContainedPackage</v>
      </c>
      <c r="E135" s="15" t="str">
        <f>CONCATENATE(IF(F135="","",CONCATENATE(F135,"_ ")),"",G135,". Details")</f>
        <v>Contained_ Package. Details</v>
      </c>
      <c r="F135" s="9" t="s">
        <v>553</v>
      </c>
      <c r="G135" s="19" t="s">
        <v>321</v>
      </c>
      <c r="H135" s="19"/>
      <c r="I135" s="32" t="s">
        <v>6</v>
      </c>
      <c r="J135" s="19"/>
      <c r="K135" s="32" t="s">
        <v>6</v>
      </c>
      <c r="L135" s="2" t="str">
        <f t="shared" si="18"/>
        <v>Details</v>
      </c>
      <c r="M135" s="96"/>
      <c r="N135" s="96"/>
      <c r="O135" s="19"/>
      <c r="P135" s="19"/>
      <c r="Q135" s="26" t="s">
        <v>24</v>
      </c>
      <c r="R135" s="23" t="s">
        <v>554</v>
      </c>
      <c r="S135" s="23" t="s">
        <v>178</v>
      </c>
      <c r="T135" s="23"/>
      <c r="U135" s="23" t="s">
        <v>178</v>
      </c>
      <c r="V135" s="23"/>
      <c r="W135" s="23" t="s">
        <v>178</v>
      </c>
      <c r="X135" s="23"/>
      <c r="Y135" s="23"/>
    </row>
    <row r="136" spans="2:25" ht="22.5">
      <c r="B136"/>
      <c r="C136"/>
      <c r="D136" s="13" t="str">
        <f>CONCATENATE(H136,IF(AND(J136="",I136=L136),IF(L136="Identification","ID",L136),CONCATENATE(IF(L136="Identification","ID",I136),J136,(IF(K136="Identifier","ID",IF(AND(J136="",K136="Text"),"",K136))))))</f>
        <v>ID</v>
      </c>
      <c r="E136" s="13" t="str">
        <f>CONCATENATE(IF(F136="","",CONCATENATE(F136,"_ ")),G136,". ",IF(H136="","",CONCATENATE(H136,"_ ")),"",I136,IF(AND(J136="",I136=L136),"",CONCATENATE(". ",IF(J136="","",CONCATENATE(J136,"_ ")),K136)))</f>
        <v>Contained_ Package. Identification</v>
      </c>
      <c r="F136" s="1" t="s">
        <v>553</v>
      </c>
      <c r="G136" s="20" t="s">
        <v>321</v>
      </c>
      <c r="H136" s="20"/>
      <c r="I136" s="20" t="s">
        <v>644</v>
      </c>
      <c r="J136" s="20"/>
      <c r="K136" s="20" t="s">
        <v>559</v>
      </c>
      <c r="L136" s="2" t="str">
        <f t="shared" si="18"/>
        <v>Identification</v>
      </c>
      <c r="M136" s="97"/>
      <c r="N136" s="97"/>
      <c r="O136" s="20"/>
      <c r="P136" s="29" t="s">
        <v>560</v>
      </c>
      <c r="Q136" s="29" t="s">
        <v>98</v>
      </c>
      <c r="R136" s="21" t="s">
        <v>547</v>
      </c>
      <c r="S136" s="21" t="s">
        <v>178</v>
      </c>
      <c r="T136" s="21"/>
      <c r="U136" s="21" t="s">
        <v>178</v>
      </c>
      <c r="V136" s="21"/>
      <c r="W136" s="21" t="s">
        <v>178</v>
      </c>
      <c r="X136" s="21"/>
      <c r="Y136" s="21"/>
    </row>
    <row r="137" spans="2:25" ht="12.75">
      <c r="B137"/>
      <c r="C137"/>
      <c r="D137" s="13" t="str">
        <f>CONCATENATE(H137,IF(AND(J137="",I137=L137),IF(L137="Identification","ID",L137),CONCATENATE(IF(L137="Identification","ID",I137),J137,(IF(K137="Identifier","ID",IF(AND(J137="",K137="Text"),"",K137))))))</f>
        <v>Quantity</v>
      </c>
      <c r="E137" s="13" t="str">
        <f>CONCATENATE(IF(F137="","",CONCATENATE(F137,"_ ")),G137,". ",IF(H137="","",CONCATENATE(H137,"_ ")),"",I137,IF(AND(J137="",I137=L137),"",CONCATENATE(". ",IF(J137="","",CONCATENATE(J137,"_ ")),K137)))</f>
        <v>Contained_ Package. Quantity</v>
      </c>
      <c r="F137" s="1" t="s">
        <v>553</v>
      </c>
      <c r="G137" s="20" t="s">
        <v>321</v>
      </c>
      <c r="H137" s="20"/>
      <c r="I137" s="20" t="s">
        <v>592</v>
      </c>
      <c r="J137" s="20"/>
      <c r="K137" s="20" t="s">
        <v>592</v>
      </c>
      <c r="L137" s="2" t="str">
        <f t="shared" si="18"/>
        <v>Quantity</v>
      </c>
      <c r="M137" s="97"/>
      <c r="N137" s="97"/>
      <c r="O137" s="20"/>
      <c r="P137" s="29" t="s">
        <v>561</v>
      </c>
      <c r="Q137" s="29" t="s">
        <v>98</v>
      </c>
      <c r="R137" s="21" t="s">
        <v>548</v>
      </c>
      <c r="S137" s="21" t="s">
        <v>178</v>
      </c>
      <c r="T137" s="21"/>
      <c r="U137" s="21" t="s">
        <v>178</v>
      </c>
      <c r="V137" s="21"/>
      <c r="W137" s="21" t="s">
        <v>178</v>
      </c>
      <c r="X137" s="21"/>
      <c r="Y137" s="21"/>
    </row>
    <row r="138" spans="2:25" ht="22.5">
      <c r="B138"/>
      <c r="C138"/>
      <c r="D138" s="13" t="str">
        <f>CONCATENATE(H138,IF(AND(J138="",I138=L138),IF(L138="Identification","ID",L138),CONCATENATE(IF(L138="Identification","ID",I138),J138,(IF(K138="Identifier","ID",IF(AND(J138="",K138="Text"),"",K138))))))</f>
        <v>ReturnableMaterialIndicator</v>
      </c>
      <c r="E138" s="13" t="str">
        <f>CONCATENATE(IF(F138="","",CONCATENATE(F138,"_ ")),G138,". ",IF(H138="","",CONCATENATE(H138,"_ ")),"",I138,IF(AND(J138="",I138=L138),"",CONCATENATE(". ",IF(J138="","",CONCATENATE(J138,"_ ")),K138)))</f>
        <v>Contained_ Package. Returnable_ Material. Indicator</v>
      </c>
      <c r="F138" s="1" t="s">
        <v>553</v>
      </c>
      <c r="G138" s="20" t="s">
        <v>321</v>
      </c>
      <c r="H138" s="20" t="s">
        <v>549</v>
      </c>
      <c r="I138" s="20" t="s">
        <v>550</v>
      </c>
      <c r="J138" s="20"/>
      <c r="K138" s="20" t="s">
        <v>672</v>
      </c>
      <c r="L138" s="2" t="str">
        <f t="shared" si="18"/>
        <v>Indicator</v>
      </c>
      <c r="M138" s="97"/>
      <c r="N138" s="97"/>
      <c r="O138" s="20"/>
      <c r="P138" s="29" t="s">
        <v>561</v>
      </c>
      <c r="Q138" s="29" t="s">
        <v>98</v>
      </c>
      <c r="R138" s="21" t="s">
        <v>551</v>
      </c>
      <c r="S138" s="21" t="s">
        <v>178</v>
      </c>
      <c r="T138" s="21"/>
      <c r="U138" s="21" t="s">
        <v>178</v>
      </c>
      <c r="V138" s="21"/>
      <c r="W138" s="21" t="s">
        <v>178</v>
      </c>
      <c r="X138" s="21"/>
      <c r="Y138" s="21"/>
    </row>
    <row r="139" spans="2:27" ht="33.75">
      <c r="B139" s="1"/>
      <c r="C139" s="1"/>
      <c r="D139" s="13" t="str">
        <f>CONCATENATE(H139,IF(AND(J139="",I139=L139),IF(L139="Identification","ID",L139),CONCATENATE(IF(L139="Identification","ID",I139),J139,(IF(K139="Identifier","ID",IF(AND(J139="",K139="Text"),"",K139))))))</f>
        <v>ID</v>
      </c>
      <c r="E139" s="13" t="str">
        <f>CONCATENATE(IF(F139="","",CONCATENATE(F139,"_ ")),G139,". ",IF(H139="","",CONCATENATE(H139,"_ ")),"",I139,IF(AND(J139="",I139=L139),"",CONCATENATE(". ",IF(J139="","",CONCATENATE(J139,"_ ")),K139)))</f>
        <v>Buyer's_ Item Identification. Identification</v>
      </c>
      <c r="F139" s="1" t="s">
        <v>9</v>
      </c>
      <c r="G139" s="30" t="s">
        <v>203</v>
      </c>
      <c r="H139" s="30"/>
      <c r="I139" s="30" t="s">
        <v>644</v>
      </c>
      <c r="J139" s="30"/>
      <c r="K139" s="30" t="s">
        <v>559</v>
      </c>
      <c r="L139" s="35" t="str">
        <f t="shared" si="18"/>
        <v>Identification</v>
      </c>
      <c r="M139" s="42"/>
      <c r="N139" s="42"/>
      <c r="O139" s="30"/>
      <c r="P139" s="39" t="s">
        <v>560</v>
      </c>
      <c r="Q139" s="20" t="s">
        <v>98</v>
      </c>
      <c r="R139" s="52" t="s">
        <v>675</v>
      </c>
      <c r="S139" s="21"/>
      <c r="T139" s="21"/>
      <c r="U139" s="21"/>
      <c r="V139" s="21"/>
      <c r="W139" s="21"/>
      <c r="X139" s="52"/>
      <c r="Y139" s="52"/>
      <c r="AA139" s="6" t="s">
        <v>456</v>
      </c>
    </row>
    <row r="140" spans="2:27" ht="22.5">
      <c r="B140" s="1"/>
      <c r="C140" s="1"/>
      <c r="D140" s="13" t="str">
        <f>CONCATENATE(H140,IF(AND(J140="",I140=L140),IF(L140="Identification","ID",L140),CONCATENATE(IF(L140="Identification","ID",I140),J140,(IF(K140="Identifier","ID",IF(AND(J140="",K140="Text"),"",K140))))))</f>
        <v>Extension</v>
      </c>
      <c r="E140" s="13" t="str">
        <f>CONCATENATE(IF(F140="","",CONCATENATE(F140,"_ ")),G140,". ",IF(H140="","",CONCATENATE(H140,"_ ")),"",I140,IF(AND(J140="",I140=L140),"",CONCATENATE(". ",IF(J140="","",CONCATENATE(J140,"_ ")),K140)))</f>
        <v>Buyer's_ Item Identification. Extension. Text</v>
      </c>
      <c r="F140" s="1" t="s">
        <v>9</v>
      </c>
      <c r="G140" s="30" t="s">
        <v>203</v>
      </c>
      <c r="H140" s="30"/>
      <c r="I140" s="20" t="s">
        <v>700</v>
      </c>
      <c r="J140" s="30"/>
      <c r="K140" s="20" t="s">
        <v>604</v>
      </c>
      <c r="L140" s="2" t="str">
        <f t="shared" si="18"/>
        <v>Text</v>
      </c>
      <c r="M140" s="88"/>
      <c r="N140" s="88"/>
      <c r="O140" s="30"/>
      <c r="P140" s="20" t="s">
        <v>561</v>
      </c>
      <c r="Q140" s="20" t="s">
        <v>98</v>
      </c>
      <c r="R140" s="69" t="s">
        <v>284</v>
      </c>
      <c r="S140" s="69"/>
      <c r="T140" s="69"/>
      <c r="U140" s="69"/>
      <c r="V140" s="69"/>
      <c r="W140" s="69"/>
      <c r="X140" s="69"/>
      <c r="Y140" s="69"/>
      <c r="AA140" s="6" t="s">
        <v>456</v>
      </c>
    </row>
    <row r="141" spans="2:27" ht="56.25">
      <c r="B141" s="11"/>
      <c r="C141" s="11"/>
      <c r="D141" s="12" t="str">
        <f>CONCATENATE(IF(M141="","",CONCATENATE(M141,"")),"",N141)</f>
        <v>Physical Attribute</v>
      </c>
      <c r="E141" s="12" t="str">
        <f>CONCATENATE(IF(F141="","",CONCATENATE(F141,"_ ")),G141,". ",IF(M141="","",CONCATENATE(M141,"_ ")),"",N141)</f>
        <v>Buyer's_ Item Identification. Physical Attribute</v>
      </c>
      <c r="F141" s="11" t="s">
        <v>9</v>
      </c>
      <c r="G141" s="16" t="s">
        <v>203</v>
      </c>
      <c r="H141" s="41">
        <f>IF(M141="","",M141)</f>
      </c>
      <c r="I141" s="41" t="str">
        <f>N141</f>
        <v>Physical Attribute</v>
      </c>
      <c r="J141" s="41"/>
      <c r="K141" s="41" t="str">
        <f>N141</f>
        <v>Physical Attribute</v>
      </c>
      <c r="L141" s="41"/>
      <c r="M141" s="16"/>
      <c r="N141" s="16" t="s">
        <v>207</v>
      </c>
      <c r="O141" s="31"/>
      <c r="P141" s="16" t="s">
        <v>595</v>
      </c>
      <c r="Q141" s="16" t="s">
        <v>25</v>
      </c>
      <c r="R141" s="71" t="s">
        <v>80</v>
      </c>
      <c r="S141" s="71"/>
      <c r="T141" s="71"/>
      <c r="U141" s="71"/>
      <c r="V141" s="71"/>
      <c r="W141" s="71"/>
      <c r="X141" s="71"/>
      <c r="Y141" s="71"/>
      <c r="AA141" s="6" t="s">
        <v>456</v>
      </c>
    </row>
    <row r="142" spans="2:27" ht="45">
      <c r="B142" s="11"/>
      <c r="C142" s="11"/>
      <c r="D142" s="12" t="str">
        <f>CONCATENATE(IF(M142="","",CONCATENATE(M142,"")),"",N142)</f>
        <v>Item Measurement</v>
      </c>
      <c r="E142" s="12" t="str">
        <f>CONCATENATE(IF(F142="","",CONCATENATE(F142,"_ ")),G142,". ",IF(M142="","",CONCATENATE(M142,"_ ")),"",N142)</f>
        <v>Buyer's_ Item Identification. Item Measurement</v>
      </c>
      <c r="F142" s="11" t="s">
        <v>9</v>
      </c>
      <c r="G142" s="16" t="s">
        <v>203</v>
      </c>
      <c r="H142" s="41">
        <f>IF(M142="","",M142)</f>
      </c>
      <c r="I142" s="41" t="str">
        <f>N142</f>
        <v>Item Measurement</v>
      </c>
      <c r="J142" s="41"/>
      <c r="K142" s="41" t="str">
        <f>N142</f>
        <v>Item Measurement</v>
      </c>
      <c r="L142" s="2" t="str">
        <f>IF(AND(OR(I142="Identification",I142="ID"),K142="Identifier"),I142,IF(AND(OR(I142="Time",I142="Date"),K142="Date Time"),I142,K142))</f>
        <v>Item Measurement</v>
      </c>
      <c r="M142" s="16"/>
      <c r="N142" s="16" t="s">
        <v>208</v>
      </c>
      <c r="O142" s="31"/>
      <c r="P142" s="16" t="s">
        <v>595</v>
      </c>
      <c r="Q142" s="16" t="s">
        <v>25</v>
      </c>
      <c r="R142" s="71" t="s">
        <v>79</v>
      </c>
      <c r="S142" s="71"/>
      <c r="T142" s="71"/>
      <c r="U142" s="71"/>
      <c r="V142" s="71"/>
      <c r="W142" s="71"/>
      <c r="X142" s="71"/>
      <c r="Y142" s="71"/>
      <c r="AA142" s="6" t="s">
        <v>456</v>
      </c>
    </row>
    <row r="143" spans="2:25" ht="22.5">
      <c r="B143" s="9"/>
      <c r="C143" s="9"/>
      <c r="D143" s="15" t="str">
        <f>CONCATENATE(IF(F143="","",CONCATENATE(F143,"")),"",G143)</f>
        <v>Contract</v>
      </c>
      <c r="E143" s="15" t="str">
        <f>CONCATENATE(IF(F143="","",CONCATENATE(F143,"_ ")),"",G143,". Details")</f>
        <v>Contract. Details</v>
      </c>
      <c r="F143" s="9"/>
      <c r="G143" s="9" t="s">
        <v>655</v>
      </c>
      <c r="H143" s="61"/>
      <c r="I143" s="25" t="s">
        <v>6</v>
      </c>
      <c r="J143" s="25"/>
      <c r="K143" s="25" t="s">
        <v>6</v>
      </c>
      <c r="L143" s="25"/>
      <c r="M143" s="46"/>
      <c r="N143" s="46"/>
      <c r="O143" s="61"/>
      <c r="P143" s="26"/>
      <c r="Q143" s="19" t="s">
        <v>24</v>
      </c>
      <c r="R143" s="27" t="s">
        <v>271</v>
      </c>
      <c r="S143" s="27" t="s">
        <v>178</v>
      </c>
      <c r="T143" s="27"/>
      <c r="U143" s="27"/>
      <c r="V143" s="27"/>
      <c r="W143" s="27"/>
      <c r="X143" s="27"/>
      <c r="Y143" s="27"/>
    </row>
    <row r="144" spans="2:25" ht="12.75">
      <c r="B144" s="2"/>
      <c r="C144" s="2"/>
      <c r="D144" s="13" t="str">
        <f>CONCATENATE(H144,IF(AND(J144="",I144=L144),IF(L144="Identification","ID",L144),CONCATENATE(IF(L144="Identification","ID",I144),J144,(IF(K144="Identifier","ID",IF(AND(J144="",K144="Text"),"",K144))))))</f>
        <v>Identifier</v>
      </c>
      <c r="E144" s="13" t="str">
        <f>CONCATENATE(IF(F144="","",CONCATENATE(F144,"_ ")),G144,". ",IF(H144="","",CONCATENATE(H144,"_ ")),"",I144,IF(AND(J144="",I144=L144),"",CONCATENATE(". ",IF(J144="","",CONCATENATE(J144,"_ ")),K144)))</f>
        <v>Contract. Identifier</v>
      </c>
      <c r="F144" s="2"/>
      <c r="G144" s="2" t="s">
        <v>655</v>
      </c>
      <c r="H144" s="2"/>
      <c r="I144" s="35" t="s">
        <v>559</v>
      </c>
      <c r="J144" s="17"/>
      <c r="K144" s="17" t="s">
        <v>559</v>
      </c>
      <c r="L144" s="35" t="str">
        <f>IF(AND(OR(I144="Identification",I144="ID"),K144="Identifier"),I144,IF(AND(OR(I144="Time",I144="Date"),K144="Date Time"),I144,K144))</f>
        <v>Identifier</v>
      </c>
      <c r="M144" s="42"/>
      <c r="N144" s="42"/>
      <c r="O144" s="35"/>
      <c r="P144" s="17" t="s">
        <v>560</v>
      </c>
      <c r="Q144" s="24" t="s">
        <v>98</v>
      </c>
      <c r="R144" s="54" t="s">
        <v>69</v>
      </c>
      <c r="S144" s="54" t="s">
        <v>178</v>
      </c>
      <c r="T144" s="54"/>
      <c r="U144" s="54"/>
      <c r="V144" s="54"/>
      <c r="W144" s="54"/>
      <c r="X144" s="54"/>
      <c r="Y144" s="54"/>
    </row>
    <row r="145" spans="2:25" ht="12.75">
      <c r="B145" s="2"/>
      <c r="C145" s="2"/>
      <c r="D145" s="13" t="str">
        <f>CONCATENATE(H145,IF(AND(J145="",I145=L145),IF(L145="Identification","ID",L145),CONCATENATE(IF(L145="Identification","ID",I145),J145,(IF(K145="Identifier","ID",IF(AND(J145="",K145="Text"),"",K145))))))</f>
        <v>IssueDate</v>
      </c>
      <c r="E145" s="13" t="str">
        <f>CONCATENATE(IF(F145="","",CONCATENATE(F145,"_ ")),G145,". ",IF(H145="","",CONCATENATE(H145,"_ ")),"",I145,IF(AND(J145="",I145=L145),"",CONCATENATE(". ",IF(J145="","",CONCATENATE(J145,"_ ")),K145)))</f>
        <v>Contract. Issue_ Date</v>
      </c>
      <c r="F145" s="2"/>
      <c r="G145" s="2" t="s">
        <v>655</v>
      </c>
      <c r="H145" s="35" t="s">
        <v>16</v>
      </c>
      <c r="I145" s="35" t="s">
        <v>14</v>
      </c>
      <c r="J145" s="35"/>
      <c r="K145" s="35" t="s">
        <v>14</v>
      </c>
      <c r="L145" s="35" t="str">
        <f>IF(AND(OR(I145="Identification",I145="ID"),K145="Identifier"),I145,IF(AND(OR(I145="Time",I145="Date"),K145="Date Time"),I145,K145))</f>
        <v>Date</v>
      </c>
      <c r="M145" s="42"/>
      <c r="N145" s="42"/>
      <c r="O145" s="35"/>
      <c r="P145" s="35" t="s">
        <v>561</v>
      </c>
      <c r="Q145" s="24" t="s">
        <v>98</v>
      </c>
      <c r="R145" s="54" t="s">
        <v>70</v>
      </c>
      <c r="S145" s="54" t="s">
        <v>178</v>
      </c>
      <c r="T145" s="54"/>
      <c r="U145" s="54"/>
      <c r="V145" s="54"/>
      <c r="W145" s="54"/>
      <c r="X145" s="54"/>
      <c r="Y145" s="54"/>
    </row>
    <row r="146" spans="2:25" ht="12.75">
      <c r="B146" s="2"/>
      <c r="C146" s="2"/>
      <c r="D146" s="13" t="str">
        <f>CONCATENATE(H146,IF(AND(J146="",I146=L146),IF(L146="Identification","ID",L146),CONCATENATE(IF(L146="Identification","ID",I146),J146,(IF(K146="Identifier","ID",IF(AND(J146="",K146="Text"),"",K146))))))</f>
        <v>TypeCode</v>
      </c>
      <c r="E146" s="13" t="str">
        <f>CONCATENATE(IF(F146="","",CONCATENATE(F146,"_ ")),G146,". ",IF(H146="","",CONCATENATE(H146,"_ ")),"",I146,IF(AND(J146="",I146=L146),"",CONCATENATE(". ",IF(J146="","",CONCATENATE(J146,"_ ")),K146)))</f>
        <v>Contract. Type. Code</v>
      </c>
      <c r="F146" s="2"/>
      <c r="G146" s="2" t="s">
        <v>655</v>
      </c>
      <c r="H146" s="35"/>
      <c r="I146" s="35" t="s">
        <v>8</v>
      </c>
      <c r="J146" s="35"/>
      <c r="K146" s="35" t="s">
        <v>590</v>
      </c>
      <c r="L146" s="35" t="str">
        <f>IF(AND(OR(I146="Identification",I146="ID"),K146="Identifier"),I146,IF(AND(OR(I146="Time",I146="Date"),K146="Date Time"),I146,K146))</f>
        <v>Code</v>
      </c>
      <c r="M146" s="42"/>
      <c r="N146" s="42"/>
      <c r="O146" s="35"/>
      <c r="P146" s="35" t="s">
        <v>561</v>
      </c>
      <c r="Q146" s="24" t="s">
        <v>98</v>
      </c>
      <c r="R146" s="37"/>
      <c r="S146" s="37" t="s">
        <v>178</v>
      </c>
      <c r="T146" s="37"/>
      <c r="U146" s="37"/>
      <c r="V146" s="37"/>
      <c r="W146" s="37"/>
      <c r="X146" s="37"/>
      <c r="Y146" s="37"/>
    </row>
    <row r="147" spans="2:25" ht="22.5">
      <c r="B147" s="11"/>
      <c r="C147" s="11"/>
      <c r="D147" s="12" t="str">
        <f>CONCATENATE(IF(M147="","",CONCATENATE(M147,"")),"",N147)</f>
        <v>ValidityPeriod</v>
      </c>
      <c r="E147" s="12" t="str">
        <f>CONCATENATE(IF(F147="","",CONCATENATE(F147,"_ ")),G147,". ",IF(M147="","",CONCATENATE(M147,"_ ")),"",N147)</f>
        <v>Contract. Validity_ Period</v>
      </c>
      <c r="F147" s="11"/>
      <c r="G147" s="16" t="s">
        <v>655</v>
      </c>
      <c r="H147" s="41" t="str">
        <f>IF(M147="","",M147)</f>
        <v>Validity</v>
      </c>
      <c r="I147" s="41" t="str">
        <f>N147</f>
        <v>Period</v>
      </c>
      <c r="J147" s="41"/>
      <c r="K147" s="41" t="str">
        <f>N147</f>
        <v>Period</v>
      </c>
      <c r="L147" s="2" t="str">
        <f>IF(AND(OR(I147="Identification",I147="ID"),K147="Identifier"),I147,IF(AND(OR(I147="Time",I147="Date"),K147="Date Time"),I147,K147))</f>
        <v>Period</v>
      </c>
      <c r="M147" s="31" t="s">
        <v>28</v>
      </c>
      <c r="N147" s="16" t="s">
        <v>269</v>
      </c>
      <c r="O147" s="31"/>
      <c r="P147" s="16" t="s">
        <v>561</v>
      </c>
      <c r="Q147" s="16" t="s">
        <v>25</v>
      </c>
      <c r="R147" s="59" t="s">
        <v>270</v>
      </c>
      <c r="S147" s="59" t="s">
        <v>178</v>
      </c>
      <c r="T147" s="59"/>
      <c r="U147" s="59"/>
      <c r="V147" s="59"/>
      <c r="W147" s="59"/>
      <c r="X147" s="59"/>
      <c r="Y147" s="59"/>
    </row>
    <row r="148" spans="2:25" ht="12.75">
      <c r="B148" s="9"/>
      <c r="C148" s="9"/>
      <c r="D148" s="15" t="str">
        <f>CONCATENATE(IF(F148="","",CONCATENATE(F148,"")),"",G148)</f>
        <v>Country</v>
      </c>
      <c r="E148" s="15" t="str">
        <f>CONCATENATE(IF(F148="","",CONCATENATE(F148,"_ ")),"",G148,". Details")</f>
        <v>Country. Details</v>
      </c>
      <c r="F148" s="9"/>
      <c r="G148" s="28" t="s">
        <v>640</v>
      </c>
      <c r="H148" s="36"/>
      <c r="I148" s="32" t="s">
        <v>6</v>
      </c>
      <c r="J148" s="32"/>
      <c r="K148" s="32" t="s">
        <v>6</v>
      </c>
      <c r="L148" s="32"/>
      <c r="M148" s="49"/>
      <c r="N148" s="49"/>
      <c r="O148" s="36"/>
      <c r="P148" s="28"/>
      <c r="Q148" s="28" t="s">
        <v>24</v>
      </c>
      <c r="R148" s="55"/>
      <c r="S148" s="55"/>
      <c r="T148" s="55"/>
      <c r="U148" s="55"/>
      <c r="V148" s="55"/>
      <c r="W148" s="55"/>
      <c r="X148" s="55"/>
      <c r="Y148" s="55"/>
    </row>
    <row r="149" spans="2:25" ht="33.75">
      <c r="B149" s="1"/>
      <c r="C149" s="1"/>
      <c r="D149" s="13" t="str">
        <f>CONCATENATE(H149,IF(AND(J149="",I149=L149),IF(L149="Identification","ID",L149),CONCATENATE(IF(L149="Identification","ID",I149),J149,(IF(K149="Identifier","ID",IF(AND(J149="",K149="Text"),"",K149))))))</f>
        <v>IdentificationCode</v>
      </c>
      <c r="E149" s="13" t="str">
        <f>CONCATENATE(IF(F149="","",CONCATENATE(F149,"_ ")),G149,". ",IF(H149="","",CONCATENATE(H149,"_ ")),"",I149,IF(AND(J149="",I149=L149),"",CONCATENATE(". ",IF(J149="","",CONCATENATE(J149,"_ ")),K149)))</f>
        <v>Country. Identification. Code</v>
      </c>
      <c r="F149" s="1"/>
      <c r="G149" s="17" t="s">
        <v>640</v>
      </c>
      <c r="H149" s="35"/>
      <c r="I149" s="17" t="s">
        <v>644</v>
      </c>
      <c r="J149" s="35"/>
      <c r="K149" s="17" t="s">
        <v>590</v>
      </c>
      <c r="L149" s="35" t="str">
        <f>IF(AND(OR(I149="Identification",I149="ID"),K149="Identifier"),I149,IF(AND(OR(I149="Time",I149="Date"),K149="Date Time"),I149,K149))</f>
        <v>Code</v>
      </c>
      <c r="M149" s="48"/>
      <c r="N149" s="48"/>
      <c r="O149" s="35"/>
      <c r="P149" s="50" t="s">
        <v>561</v>
      </c>
      <c r="Q149" s="24" t="s">
        <v>98</v>
      </c>
      <c r="R149" s="56" t="s">
        <v>641</v>
      </c>
      <c r="S149" s="56"/>
      <c r="T149" s="56"/>
      <c r="U149" s="56"/>
      <c r="V149" s="56"/>
      <c r="W149" s="56"/>
      <c r="X149" s="56"/>
      <c r="Y149" s="56"/>
    </row>
    <row r="150" spans="2:25" ht="12.75">
      <c r="B150" s="9"/>
      <c r="C150" s="9" t="s">
        <v>614</v>
      </c>
      <c r="D150" s="15" t="str">
        <f>CONCATENATE(IF(F150="","",CONCATENATE(F150,"")),"",G150)</f>
        <v>Country</v>
      </c>
      <c r="E150" s="15" t="str">
        <f>CONCATENATE(IF(F150="","",CONCATENATE(F150,"_ ")),"",G150,". Details")</f>
        <v>Country. Details</v>
      </c>
      <c r="F150" s="9"/>
      <c r="G150" s="28" t="s">
        <v>640</v>
      </c>
      <c r="H150" s="36"/>
      <c r="I150" s="32" t="s">
        <v>6</v>
      </c>
      <c r="J150" s="32"/>
      <c r="K150" s="32" t="s">
        <v>6</v>
      </c>
      <c r="L150" s="32"/>
      <c r="M150" s="49"/>
      <c r="N150" s="49"/>
      <c r="O150" s="36"/>
      <c r="P150" s="28"/>
      <c r="Q150" s="28" t="s">
        <v>24</v>
      </c>
      <c r="R150" s="55"/>
      <c r="S150" s="55"/>
      <c r="T150" s="55"/>
      <c r="U150" s="55"/>
      <c r="V150" s="55"/>
      <c r="W150" s="55"/>
      <c r="X150" s="55"/>
      <c r="Y150" s="55"/>
    </row>
    <row r="151" spans="2:25" ht="33.75">
      <c r="B151" s="1"/>
      <c r="C151" s="1"/>
      <c r="D151" s="13" t="str">
        <f>CONCATENATE(H151,IF(AND(J151="",I151=L151),IF(L151="Identification","ID",L151),CONCATENATE(IF(L151="Identification","ID",I151),J151,(IF(K151="Identifier","ID",IF(AND(J151="",K151="Text"),"",K151))))))</f>
        <v>IdentificationCode</v>
      </c>
      <c r="E151" s="13" t="str">
        <f>CONCATENATE(IF(F151="","",CONCATENATE(F151,"_ ")),G151,". ",IF(H151="","",CONCATENATE(H151,"_ ")),"",I151,IF(AND(J151="",I151=L151),"",CONCATENATE(". ",IF(J151="","",CONCATENATE(J151,"_ ")),K151)))</f>
        <v>Country. Identification. Code</v>
      </c>
      <c r="F151" s="1"/>
      <c r="G151" s="17" t="s">
        <v>640</v>
      </c>
      <c r="H151" s="35"/>
      <c r="I151" s="17" t="s">
        <v>644</v>
      </c>
      <c r="J151" s="35"/>
      <c r="K151" s="17" t="s">
        <v>590</v>
      </c>
      <c r="L151" s="35" t="str">
        <f>IF(AND(OR(I151="Identification",I151="ID"),K151="Identifier"),I151,IF(AND(OR(I151="Time",I151="Date"),K151="Date Time"),I151,K151))</f>
        <v>Code</v>
      </c>
      <c r="M151" s="48"/>
      <c r="N151" s="48"/>
      <c r="O151" s="35"/>
      <c r="P151" s="50" t="s">
        <v>561</v>
      </c>
      <c r="Q151" s="24" t="s">
        <v>98</v>
      </c>
      <c r="R151" s="56" t="s">
        <v>641</v>
      </c>
      <c r="S151" s="56"/>
      <c r="T151" s="56"/>
      <c r="U151" s="56"/>
      <c r="V151" s="56"/>
      <c r="W151" s="56"/>
      <c r="X151" s="56"/>
      <c r="Y151" s="56"/>
    </row>
    <row r="152" spans="2:25" ht="12.75">
      <c r="B152" s="9"/>
      <c r="C152" s="9" t="s">
        <v>674</v>
      </c>
      <c r="D152" s="15" t="str">
        <f>CONCATENATE(IF(F152="","",CONCATENATE(F152,"")),"",G152)</f>
        <v>Country</v>
      </c>
      <c r="E152" s="15" t="str">
        <f>CONCATENATE(IF(F152="","",CONCATENATE(F152,"_ ")),"",G152,". Details")</f>
        <v>Country. Details</v>
      </c>
      <c r="F152" s="9"/>
      <c r="G152" s="28" t="s">
        <v>640</v>
      </c>
      <c r="H152" s="36"/>
      <c r="I152" s="32" t="s">
        <v>6</v>
      </c>
      <c r="J152" s="32"/>
      <c r="K152" s="32" t="s">
        <v>6</v>
      </c>
      <c r="L152" s="32"/>
      <c r="M152" s="49"/>
      <c r="N152" s="49"/>
      <c r="O152" s="36"/>
      <c r="P152" s="28"/>
      <c r="Q152" s="28" t="s">
        <v>24</v>
      </c>
      <c r="R152" s="55"/>
      <c r="S152" s="55"/>
      <c r="T152" s="55"/>
      <c r="U152" s="55"/>
      <c r="V152" s="55"/>
      <c r="W152" s="55"/>
      <c r="X152" s="55"/>
      <c r="Y152" s="55"/>
    </row>
    <row r="153" spans="2:25" ht="33.75">
      <c r="B153" s="1"/>
      <c r="C153" s="1"/>
      <c r="D153" s="13" t="str">
        <f>CONCATENATE(H153,IF(AND(J153="",I153=L153),IF(L153="Identification","ID",L153),CONCATENATE(IF(L153="Identification","ID",I153),J153,(IF(K153="Identifier","ID",IF(AND(J153="",K153="Text"),"",K153))))))</f>
        <v>IdentificationCode</v>
      </c>
      <c r="E153" s="13" t="str">
        <f>CONCATENATE(IF(F153="","",CONCATENATE(F153,"_ ")),G153,". ",IF(H153="","",CONCATENATE(H153,"_ ")),"",I153,IF(AND(J153="",I153=L153),"",CONCATENATE(". ",IF(J153="","",CONCATENATE(J153,"_ ")),K153)))</f>
        <v>Country. Identification. Code</v>
      </c>
      <c r="F153" s="1"/>
      <c r="G153" s="17" t="s">
        <v>640</v>
      </c>
      <c r="H153" s="35"/>
      <c r="I153" s="17" t="s">
        <v>644</v>
      </c>
      <c r="J153" s="35"/>
      <c r="K153" s="17" t="s">
        <v>590</v>
      </c>
      <c r="L153" s="35" t="str">
        <f aca="true" t="shared" si="19" ref="L153:L188">IF(AND(OR(I153="Identification",I153="ID"),K153="Identifier"),I153,IF(AND(OR(I153="Time",I153="Date"),K153="Date Time"),I153,K153))</f>
        <v>Code</v>
      </c>
      <c r="M153" s="48"/>
      <c r="N153" s="48"/>
      <c r="O153" s="35"/>
      <c r="P153" s="50" t="s">
        <v>561</v>
      </c>
      <c r="Q153" s="24" t="s">
        <v>98</v>
      </c>
      <c r="R153" s="56" t="s">
        <v>641</v>
      </c>
      <c r="S153" s="56"/>
      <c r="T153" s="56"/>
      <c r="U153" s="56"/>
      <c r="V153" s="56"/>
      <c r="W153" s="56"/>
      <c r="X153" s="56"/>
      <c r="Y153" s="56"/>
    </row>
    <row r="154" spans="2:25" ht="22.5">
      <c r="B154" s="9"/>
      <c r="C154" s="9"/>
      <c r="D154" s="15" t="str">
        <f>CONCATENATE(IF(F154="","",CONCATENATE(F154,"")),"",G154)</f>
        <v>Credit Account</v>
      </c>
      <c r="E154" s="15" t="str">
        <f>CONCATENATE(IF(F154="","",CONCATENATE(F154,"_ ")),"",G154,". Details")</f>
        <v>Credit Account. Details</v>
      </c>
      <c r="F154" s="9"/>
      <c r="G154" s="19" t="s">
        <v>188</v>
      </c>
      <c r="H154" s="32"/>
      <c r="I154" s="32" t="s">
        <v>6</v>
      </c>
      <c r="J154" s="32"/>
      <c r="K154" s="32" t="s">
        <v>6</v>
      </c>
      <c r="L154" s="2" t="str">
        <f t="shared" si="19"/>
        <v>Details</v>
      </c>
      <c r="M154" s="89"/>
      <c r="N154" s="89"/>
      <c r="O154" s="32"/>
      <c r="P154" s="32"/>
      <c r="Q154" s="25" t="s">
        <v>24</v>
      </c>
      <c r="R154" s="23" t="s">
        <v>256</v>
      </c>
      <c r="S154" s="23" t="s">
        <v>178</v>
      </c>
      <c r="T154" s="23"/>
      <c r="U154" s="23" t="s">
        <v>178</v>
      </c>
      <c r="V154" s="23"/>
      <c r="W154" s="23"/>
      <c r="X154" s="23"/>
      <c r="Y154" s="23" t="s">
        <v>178</v>
      </c>
    </row>
    <row r="155" spans="2:25" ht="22.5">
      <c r="B155" s="1"/>
      <c r="C155" s="1"/>
      <c r="D155" s="13" t="str">
        <f>CONCATENATE(H155,IF(AND(J155="",I155=L155),IF(L155="Identification","ID",L155),CONCATENATE(IF(L155="Identification","ID",I155),J155,(IF(K155="Identifier","ID",IF(AND(J155="",K155="Text"),"",K155))))))</f>
        <v>Account IdentificationCode</v>
      </c>
      <c r="E155" s="13" t="str">
        <f>CONCATENATE(IF(F155="","",CONCATENATE(F155,"_ ")),G155,". ",IF(H155="","",CONCATENATE(H155,"_ ")),"",I155,IF(AND(J155="",I155=L155),"",CONCATENATE(". ",IF(J155="","",CONCATENATE(J155,"_ ")),K155)))</f>
        <v>Credit Account. Account Identification. Code</v>
      </c>
      <c r="F155" s="1"/>
      <c r="G155" s="20" t="s">
        <v>188</v>
      </c>
      <c r="H155" s="30"/>
      <c r="I155" s="30" t="s">
        <v>692</v>
      </c>
      <c r="J155" s="30"/>
      <c r="K155" s="30" t="s">
        <v>590</v>
      </c>
      <c r="L155" s="2" t="str">
        <f t="shared" si="19"/>
        <v>Code</v>
      </c>
      <c r="M155" s="88"/>
      <c r="N155" s="88"/>
      <c r="O155" s="30"/>
      <c r="P155" s="30" t="s">
        <v>561</v>
      </c>
      <c r="Q155" s="20" t="s">
        <v>98</v>
      </c>
      <c r="R155" s="70" t="s">
        <v>257</v>
      </c>
      <c r="S155" s="70" t="s">
        <v>178</v>
      </c>
      <c r="T155" s="70"/>
      <c r="U155" s="70" t="s">
        <v>178</v>
      </c>
      <c r="V155" s="70"/>
      <c r="W155" s="70"/>
      <c r="X155" s="70"/>
      <c r="Y155" s="70" t="s">
        <v>178</v>
      </c>
    </row>
    <row r="156" spans="2:25" ht="22.5">
      <c r="B156" s="9"/>
      <c r="C156" s="9"/>
      <c r="D156" s="15" t="str">
        <f>CONCATENATE(IF(F156="","",CONCATENATE(F156,"")),"",G156)</f>
        <v>Deliver ToAddress</v>
      </c>
      <c r="E156" s="15" t="str">
        <f>CONCATENATE(IF(F156="","",CONCATENATE(F156,"_ ")),"",G156,". Details")</f>
        <v>Deliver To_ Address. Details</v>
      </c>
      <c r="F156" s="9" t="s">
        <v>219</v>
      </c>
      <c r="G156" s="19" t="s">
        <v>612</v>
      </c>
      <c r="H156" s="19"/>
      <c r="I156" s="32" t="s">
        <v>6</v>
      </c>
      <c r="J156" s="19"/>
      <c r="K156" s="32" t="s">
        <v>6</v>
      </c>
      <c r="L156" s="2" t="str">
        <f t="shared" si="19"/>
        <v>Details</v>
      </c>
      <c r="M156" s="96"/>
      <c r="N156" s="96"/>
      <c r="O156" s="100"/>
      <c r="P156" s="19"/>
      <c r="Q156" s="26" t="s">
        <v>24</v>
      </c>
      <c r="R156" s="23" t="s">
        <v>341</v>
      </c>
      <c r="S156" s="23" t="s">
        <v>178</v>
      </c>
      <c r="T156" s="23"/>
      <c r="U156" s="23" t="s">
        <v>178</v>
      </c>
      <c r="V156" s="23"/>
      <c r="W156" s="23" t="s">
        <v>178</v>
      </c>
      <c r="X156" s="23" t="s">
        <v>178</v>
      </c>
      <c r="Y156" s="23"/>
    </row>
    <row r="157" spans="2:25" ht="22.5">
      <c r="B157" s="1"/>
      <c r="C157" s="1"/>
      <c r="D157" s="13" t="str">
        <f aca="true" t="shared" si="20" ref="D157:D174">CONCATENATE(H157,IF(AND(J157="",I157=L157),IF(L157="Identification","ID",L157),CONCATENATE(IF(L157="Identification","ID",I157),J157,(IF(K157="Identifier","ID",IF(AND(J157="",K157="Text"),"",K157))))))</f>
        <v>ID</v>
      </c>
      <c r="E157" s="13" t="str">
        <f aca="true" t="shared" si="21" ref="E157:E174">CONCATENATE(IF(F157="","",CONCATENATE(F157,"_ ")),G157,". ",IF(H157="","",CONCATENATE(H157,"_ ")),"",I157,IF(AND(J157="",I157=L157),"",CONCATENATE(". ",IF(J157="","",CONCATENATE(J157,"_ ")),K157)))</f>
        <v>Deliver To_ Address. Identification</v>
      </c>
      <c r="F157" s="1" t="s">
        <v>219</v>
      </c>
      <c r="G157" s="20" t="s">
        <v>612</v>
      </c>
      <c r="H157" s="20"/>
      <c r="I157" s="20" t="s">
        <v>644</v>
      </c>
      <c r="J157" s="20"/>
      <c r="K157" s="20" t="s">
        <v>559</v>
      </c>
      <c r="L157" s="2" t="str">
        <f t="shared" si="19"/>
        <v>Identification</v>
      </c>
      <c r="M157" s="97"/>
      <c r="N157" s="97"/>
      <c r="O157" s="20"/>
      <c r="P157" s="29" t="s">
        <v>560</v>
      </c>
      <c r="Q157" s="29" t="s">
        <v>98</v>
      </c>
      <c r="R157" s="21" t="s">
        <v>615</v>
      </c>
      <c r="S157" s="21" t="s">
        <v>178</v>
      </c>
      <c r="T157" s="21"/>
      <c r="U157" s="21" t="s">
        <v>178</v>
      </c>
      <c r="V157" s="21"/>
      <c r="W157" s="21" t="s">
        <v>178</v>
      </c>
      <c r="X157" s="21" t="s">
        <v>178</v>
      </c>
      <c r="Y157" s="21"/>
    </row>
    <row r="158" spans="2:25" ht="45">
      <c r="B158" s="1"/>
      <c r="C158" s="1"/>
      <c r="D158" s="13" t="str">
        <f t="shared" si="20"/>
        <v>Postbox</v>
      </c>
      <c r="E158" s="13" t="str">
        <f t="shared" si="21"/>
        <v>Deliver To_ Address. Postbox. Text</v>
      </c>
      <c r="F158" s="1" t="s">
        <v>219</v>
      </c>
      <c r="G158" s="20" t="s">
        <v>612</v>
      </c>
      <c r="H158" s="20"/>
      <c r="I158" s="20" t="s">
        <v>616</v>
      </c>
      <c r="J158" s="20"/>
      <c r="K158" s="20" t="s">
        <v>604</v>
      </c>
      <c r="L158" s="2" t="str">
        <f t="shared" si="19"/>
        <v>Text</v>
      </c>
      <c r="M158" s="97"/>
      <c r="N158" s="97"/>
      <c r="O158" s="20"/>
      <c r="P158" s="29" t="s">
        <v>561</v>
      </c>
      <c r="Q158" s="29" t="s">
        <v>98</v>
      </c>
      <c r="R158" s="21" t="s">
        <v>617</v>
      </c>
      <c r="S158" s="21" t="s">
        <v>178</v>
      </c>
      <c r="T158" s="21"/>
      <c r="U158" s="21" t="s">
        <v>178</v>
      </c>
      <c r="V158" s="21"/>
      <c r="W158" s="21" t="s">
        <v>178</v>
      </c>
      <c r="X158" s="21" t="s">
        <v>178</v>
      </c>
      <c r="Y158" s="21"/>
    </row>
    <row r="159" spans="2:25" ht="22.5">
      <c r="B159" s="1"/>
      <c r="C159" s="1"/>
      <c r="D159" s="13" t="str">
        <f t="shared" si="20"/>
        <v>Building</v>
      </c>
      <c r="E159" s="13" t="str">
        <f t="shared" si="21"/>
        <v>Deliver To_ Address. Building. Text</v>
      </c>
      <c r="F159" s="1" t="s">
        <v>219</v>
      </c>
      <c r="G159" s="20" t="s">
        <v>612</v>
      </c>
      <c r="H159" s="20"/>
      <c r="I159" s="20" t="s">
        <v>618</v>
      </c>
      <c r="J159" s="20"/>
      <c r="K159" s="20" t="s">
        <v>604</v>
      </c>
      <c r="L159" s="2" t="str">
        <f t="shared" si="19"/>
        <v>Text</v>
      </c>
      <c r="M159" s="97"/>
      <c r="N159" s="97"/>
      <c r="O159" s="20"/>
      <c r="P159" s="29" t="s">
        <v>561</v>
      </c>
      <c r="Q159" s="29" t="s">
        <v>98</v>
      </c>
      <c r="R159" s="21" t="s">
        <v>619</v>
      </c>
      <c r="S159" s="21" t="s">
        <v>178</v>
      </c>
      <c r="T159" s="21"/>
      <c r="U159" s="21" t="s">
        <v>178</v>
      </c>
      <c r="V159" s="21"/>
      <c r="W159" s="21" t="s">
        <v>178</v>
      </c>
      <c r="X159" s="21" t="s">
        <v>178</v>
      </c>
      <c r="Y159" s="21"/>
    </row>
    <row r="160" spans="2:25" ht="22.5">
      <c r="B160" s="1"/>
      <c r="C160" s="1"/>
      <c r="D160" s="13" t="str">
        <f t="shared" si="20"/>
        <v>Floor</v>
      </c>
      <c r="E160" s="13" t="str">
        <f t="shared" si="21"/>
        <v>Deliver To_ Address. Floor. Text</v>
      </c>
      <c r="F160" s="1" t="s">
        <v>219</v>
      </c>
      <c r="G160" s="20" t="s">
        <v>612</v>
      </c>
      <c r="H160" s="20"/>
      <c r="I160" s="20" t="s">
        <v>620</v>
      </c>
      <c r="J160" s="20"/>
      <c r="K160" s="20" t="s">
        <v>604</v>
      </c>
      <c r="L160" s="2" t="str">
        <f t="shared" si="19"/>
        <v>Text</v>
      </c>
      <c r="M160" s="97"/>
      <c r="N160" s="97"/>
      <c r="O160" s="20"/>
      <c r="P160" s="29" t="s">
        <v>561</v>
      </c>
      <c r="Q160" s="29" t="s">
        <v>98</v>
      </c>
      <c r="R160" s="21" t="s">
        <v>621</v>
      </c>
      <c r="S160" s="21" t="s">
        <v>178</v>
      </c>
      <c r="T160" s="21"/>
      <c r="U160" s="21" t="s">
        <v>178</v>
      </c>
      <c r="V160" s="21"/>
      <c r="W160" s="21" t="s">
        <v>178</v>
      </c>
      <c r="X160" s="21" t="s">
        <v>178</v>
      </c>
      <c r="Y160" s="21"/>
    </row>
    <row r="161" spans="2:25" ht="22.5">
      <c r="B161" s="1"/>
      <c r="C161" s="1"/>
      <c r="D161" s="13" t="str">
        <f t="shared" si="20"/>
        <v>Room</v>
      </c>
      <c r="E161" s="13" t="str">
        <f t="shared" si="21"/>
        <v>Deliver To_ Address. Room. Text</v>
      </c>
      <c r="F161" s="1" t="s">
        <v>219</v>
      </c>
      <c r="G161" s="20" t="s">
        <v>612</v>
      </c>
      <c r="H161" s="20"/>
      <c r="I161" s="20" t="s">
        <v>622</v>
      </c>
      <c r="J161" s="20"/>
      <c r="K161" s="20" t="s">
        <v>604</v>
      </c>
      <c r="L161" s="2" t="str">
        <f t="shared" si="19"/>
        <v>Text</v>
      </c>
      <c r="M161" s="97"/>
      <c r="N161" s="97"/>
      <c r="O161" s="20"/>
      <c r="P161" s="29" t="s">
        <v>561</v>
      </c>
      <c r="Q161" s="29" t="s">
        <v>98</v>
      </c>
      <c r="R161" s="21" t="s">
        <v>623</v>
      </c>
      <c r="S161" s="21" t="s">
        <v>178</v>
      </c>
      <c r="T161" s="21"/>
      <c r="U161" s="21" t="s">
        <v>178</v>
      </c>
      <c r="V161" s="21"/>
      <c r="W161" s="21" t="s">
        <v>178</v>
      </c>
      <c r="X161" s="21" t="s">
        <v>178</v>
      </c>
      <c r="Y161" s="21"/>
    </row>
    <row r="162" spans="2:25" ht="22.5">
      <c r="B162" s="1"/>
      <c r="C162" s="1"/>
      <c r="D162" s="13" t="str">
        <f t="shared" si="20"/>
        <v>Street</v>
      </c>
      <c r="E162" s="13" t="str">
        <f t="shared" si="21"/>
        <v>Deliver To_ Address. Street. Text</v>
      </c>
      <c r="F162" s="1" t="s">
        <v>219</v>
      </c>
      <c r="G162" s="20" t="s">
        <v>612</v>
      </c>
      <c r="H162" s="20"/>
      <c r="I162" s="20" t="s">
        <v>624</v>
      </c>
      <c r="J162" s="20"/>
      <c r="K162" s="20" t="s">
        <v>604</v>
      </c>
      <c r="L162" s="2" t="str">
        <f t="shared" si="19"/>
        <v>Text</v>
      </c>
      <c r="M162" s="97"/>
      <c r="N162" s="97"/>
      <c r="O162" s="20"/>
      <c r="P162" s="29" t="s">
        <v>561</v>
      </c>
      <c r="Q162" s="29" t="s">
        <v>98</v>
      </c>
      <c r="R162" s="21" t="s">
        <v>625</v>
      </c>
      <c r="S162" s="21" t="s">
        <v>178</v>
      </c>
      <c r="T162" s="21"/>
      <c r="U162" s="21" t="s">
        <v>178</v>
      </c>
      <c r="V162" s="21"/>
      <c r="W162" s="21" t="s">
        <v>178</v>
      </c>
      <c r="X162" s="21" t="s">
        <v>178</v>
      </c>
      <c r="Y162" s="21"/>
    </row>
    <row r="163" spans="2:25" ht="22.5">
      <c r="B163" s="1"/>
      <c r="C163" s="1"/>
      <c r="D163" s="13" t="str">
        <f t="shared" si="20"/>
        <v>AdditionalStreet</v>
      </c>
      <c r="E163" s="13" t="str">
        <f t="shared" si="21"/>
        <v>Deliver To_ Address. Additional_ Street. Text</v>
      </c>
      <c r="F163" s="1" t="s">
        <v>219</v>
      </c>
      <c r="G163" s="20" t="s">
        <v>612</v>
      </c>
      <c r="H163" s="20" t="s">
        <v>32</v>
      </c>
      <c r="I163" s="20" t="s">
        <v>624</v>
      </c>
      <c r="J163" s="20"/>
      <c r="K163" s="20" t="s">
        <v>604</v>
      </c>
      <c r="L163" s="2" t="str">
        <f t="shared" si="19"/>
        <v>Text</v>
      </c>
      <c r="M163" s="97"/>
      <c r="N163" s="97"/>
      <c r="O163" s="20"/>
      <c r="P163" s="29" t="s">
        <v>561</v>
      </c>
      <c r="Q163" s="29" t="s">
        <v>98</v>
      </c>
      <c r="R163" s="21" t="s">
        <v>626</v>
      </c>
      <c r="S163" s="21" t="s">
        <v>178</v>
      </c>
      <c r="T163" s="21"/>
      <c r="U163" s="21" t="s">
        <v>178</v>
      </c>
      <c r="V163" s="21"/>
      <c r="W163" s="21" t="s">
        <v>178</v>
      </c>
      <c r="X163" s="21" t="s">
        <v>178</v>
      </c>
      <c r="Y163" s="21"/>
    </row>
    <row r="164" spans="2:25" ht="22.5">
      <c r="B164" s="1"/>
      <c r="C164" s="1"/>
      <c r="D164" s="13" t="str">
        <f t="shared" si="20"/>
        <v>HouseName</v>
      </c>
      <c r="E164" s="13" t="str">
        <f t="shared" si="21"/>
        <v>Deliver To_ Address. House_ Name. Text</v>
      </c>
      <c r="F164" s="1" t="s">
        <v>219</v>
      </c>
      <c r="G164" s="20" t="s">
        <v>612</v>
      </c>
      <c r="H164" s="20" t="s">
        <v>33</v>
      </c>
      <c r="I164" s="20" t="s">
        <v>603</v>
      </c>
      <c r="J164" s="20"/>
      <c r="K164" s="20" t="s">
        <v>604</v>
      </c>
      <c r="L164" s="2" t="str">
        <f t="shared" si="19"/>
        <v>Text</v>
      </c>
      <c r="M164" s="97"/>
      <c r="N164" s="97"/>
      <c r="O164" s="20"/>
      <c r="P164" s="29" t="s">
        <v>561</v>
      </c>
      <c r="Q164" s="29" t="s">
        <v>98</v>
      </c>
      <c r="R164" s="21" t="s">
        <v>323</v>
      </c>
      <c r="S164" s="21" t="s">
        <v>178</v>
      </c>
      <c r="T164" s="21"/>
      <c r="U164" s="21" t="s">
        <v>178</v>
      </c>
      <c r="V164" s="21"/>
      <c r="W164" s="21" t="s">
        <v>178</v>
      </c>
      <c r="X164" s="21" t="s">
        <v>178</v>
      </c>
      <c r="Y164" s="21"/>
    </row>
    <row r="165" spans="2:25" ht="33.75">
      <c r="B165" s="1"/>
      <c r="C165" s="1"/>
      <c r="D165" s="13" t="str">
        <f t="shared" si="20"/>
        <v>HouseNumber</v>
      </c>
      <c r="E165" s="13" t="str">
        <f t="shared" si="21"/>
        <v>Deliver To_ Address. House_ Number. Text</v>
      </c>
      <c r="F165" s="1" t="s">
        <v>219</v>
      </c>
      <c r="G165" s="20" t="s">
        <v>612</v>
      </c>
      <c r="H165" s="20" t="s">
        <v>33</v>
      </c>
      <c r="I165" s="20" t="s">
        <v>34</v>
      </c>
      <c r="J165" s="20"/>
      <c r="K165" s="20" t="s">
        <v>604</v>
      </c>
      <c r="L165" s="2" t="str">
        <f t="shared" si="19"/>
        <v>Text</v>
      </c>
      <c r="M165" s="97"/>
      <c r="N165" s="97"/>
      <c r="O165" s="20"/>
      <c r="P165" s="29" t="s">
        <v>561</v>
      </c>
      <c r="Q165" s="29" t="s">
        <v>98</v>
      </c>
      <c r="R165" s="21" t="s">
        <v>628</v>
      </c>
      <c r="S165" s="21" t="s">
        <v>178</v>
      </c>
      <c r="T165" s="21"/>
      <c r="U165" s="21" t="s">
        <v>178</v>
      </c>
      <c r="V165" s="21"/>
      <c r="W165" s="21" t="s">
        <v>178</v>
      </c>
      <c r="X165" s="21" t="s">
        <v>178</v>
      </c>
      <c r="Y165" s="21"/>
    </row>
    <row r="166" spans="2:25" ht="22.5">
      <c r="B166" s="1"/>
      <c r="C166" s="1"/>
      <c r="D166" s="13" t="str">
        <f t="shared" si="20"/>
        <v>Inhouse Mail</v>
      </c>
      <c r="E166" s="13" t="str">
        <f t="shared" si="21"/>
        <v>Deliver To_ Address. Inhouse Mail. Text</v>
      </c>
      <c r="F166" s="1" t="s">
        <v>219</v>
      </c>
      <c r="G166" s="20" t="s">
        <v>612</v>
      </c>
      <c r="H166" s="20"/>
      <c r="I166" s="20" t="s">
        <v>165</v>
      </c>
      <c r="J166" s="20"/>
      <c r="K166" s="20" t="s">
        <v>604</v>
      </c>
      <c r="L166" s="2" t="str">
        <f t="shared" si="19"/>
        <v>Text</v>
      </c>
      <c r="M166" s="97"/>
      <c r="N166" s="97"/>
      <c r="O166" s="20"/>
      <c r="P166" s="29" t="s">
        <v>561</v>
      </c>
      <c r="Q166" s="29" t="s">
        <v>98</v>
      </c>
      <c r="R166" s="21" t="s">
        <v>629</v>
      </c>
      <c r="S166" s="21" t="s">
        <v>178</v>
      </c>
      <c r="T166" s="21"/>
      <c r="U166" s="21" t="s">
        <v>178</v>
      </c>
      <c r="V166" s="21"/>
      <c r="W166" s="21" t="s">
        <v>178</v>
      </c>
      <c r="X166" s="21" t="s">
        <v>178</v>
      </c>
      <c r="Y166" s="21"/>
    </row>
    <row r="167" spans="2:25" ht="22.5">
      <c r="B167" s="1"/>
      <c r="C167" s="1"/>
      <c r="D167" s="13" t="str">
        <f t="shared" si="20"/>
        <v>Department</v>
      </c>
      <c r="E167" s="13" t="str">
        <f t="shared" si="21"/>
        <v>Deliver To_ Address. Department. Text</v>
      </c>
      <c r="F167" s="1" t="s">
        <v>219</v>
      </c>
      <c r="G167" s="20" t="s">
        <v>612</v>
      </c>
      <c r="H167" s="20"/>
      <c r="I167" s="20" t="s">
        <v>630</v>
      </c>
      <c r="J167" s="20"/>
      <c r="K167" s="20" t="s">
        <v>604</v>
      </c>
      <c r="L167" s="2" t="str">
        <f t="shared" si="19"/>
        <v>Text</v>
      </c>
      <c r="M167" s="97"/>
      <c r="N167" s="97"/>
      <c r="O167" s="20"/>
      <c r="P167" s="29" t="s">
        <v>561</v>
      </c>
      <c r="Q167" s="29" t="s">
        <v>98</v>
      </c>
      <c r="R167" s="21" t="s">
        <v>631</v>
      </c>
      <c r="S167" s="21" t="s">
        <v>178</v>
      </c>
      <c r="T167" s="21"/>
      <c r="U167" s="21" t="s">
        <v>178</v>
      </c>
      <c r="V167" s="21"/>
      <c r="W167" s="21" t="s">
        <v>178</v>
      </c>
      <c r="X167" s="21" t="s">
        <v>178</v>
      </c>
      <c r="Y167" s="21"/>
    </row>
    <row r="168" spans="2:25" ht="22.5">
      <c r="B168" s="1"/>
      <c r="C168" s="1"/>
      <c r="D168" s="13" t="str">
        <f t="shared" si="20"/>
        <v>CityName</v>
      </c>
      <c r="E168" s="13" t="str">
        <f t="shared" si="21"/>
        <v>Deliver To_ Address. City_ Name. Text</v>
      </c>
      <c r="F168" s="1" t="s">
        <v>219</v>
      </c>
      <c r="G168" s="20" t="s">
        <v>612</v>
      </c>
      <c r="H168" s="20" t="s">
        <v>35</v>
      </c>
      <c r="I168" s="20" t="s">
        <v>603</v>
      </c>
      <c r="J168" s="20"/>
      <c r="K168" s="20" t="s">
        <v>604</v>
      </c>
      <c r="L168" s="2" t="str">
        <f t="shared" si="19"/>
        <v>Text</v>
      </c>
      <c r="M168" s="97"/>
      <c r="N168" s="97"/>
      <c r="O168" s="20"/>
      <c r="P168" s="29" t="s">
        <v>561</v>
      </c>
      <c r="Q168" s="29" t="s">
        <v>98</v>
      </c>
      <c r="R168" s="21" t="s">
        <v>632</v>
      </c>
      <c r="S168" s="21" t="s">
        <v>178</v>
      </c>
      <c r="T168" s="21"/>
      <c r="U168" s="21" t="s">
        <v>178</v>
      </c>
      <c r="V168" s="21"/>
      <c r="W168" s="21" t="s">
        <v>178</v>
      </c>
      <c r="X168" s="21" t="s">
        <v>178</v>
      </c>
      <c r="Y168" s="21"/>
    </row>
    <row r="169" spans="2:25" ht="56.25">
      <c r="B169" s="1"/>
      <c r="C169" s="1"/>
      <c r="D169" s="13" t="str">
        <f t="shared" si="20"/>
        <v>Postal Zone</v>
      </c>
      <c r="E169" s="13" t="str">
        <f t="shared" si="21"/>
        <v>Deliver To_ Address. Postal Zone. Text</v>
      </c>
      <c r="F169" s="1" t="s">
        <v>219</v>
      </c>
      <c r="G169" s="20" t="s">
        <v>612</v>
      </c>
      <c r="H169" s="20"/>
      <c r="I169" s="20" t="s">
        <v>166</v>
      </c>
      <c r="J169" s="20"/>
      <c r="K169" s="20" t="s">
        <v>604</v>
      </c>
      <c r="L169" s="2" t="str">
        <f t="shared" si="19"/>
        <v>Text</v>
      </c>
      <c r="M169" s="97"/>
      <c r="N169" s="97"/>
      <c r="O169" s="20"/>
      <c r="P169" s="29" t="s">
        <v>561</v>
      </c>
      <c r="Q169" s="29" t="s">
        <v>98</v>
      </c>
      <c r="R169" s="21" t="s">
        <v>633</v>
      </c>
      <c r="S169" s="21" t="s">
        <v>178</v>
      </c>
      <c r="T169" s="21"/>
      <c r="U169" s="21" t="s">
        <v>178</v>
      </c>
      <c r="V169" s="21"/>
      <c r="W169" s="21" t="s">
        <v>178</v>
      </c>
      <c r="X169" s="21" t="s">
        <v>178</v>
      </c>
      <c r="Y169" s="21"/>
    </row>
    <row r="170" spans="2:25" ht="33.75">
      <c r="B170" s="1"/>
      <c r="C170" s="1"/>
      <c r="D170" s="13" t="str">
        <f t="shared" si="20"/>
        <v>Country Sub-entity</v>
      </c>
      <c r="E170" s="13" t="str">
        <f t="shared" si="21"/>
        <v>Deliver To_ Address. Country Sub-entity. Text</v>
      </c>
      <c r="F170" s="1" t="s">
        <v>219</v>
      </c>
      <c r="G170" s="20" t="s">
        <v>612</v>
      </c>
      <c r="H170" s="20"/>
      <c r="I170" s="20" t="s">
        <v>167</v>
      </c>
      <c r="J170" s="20"/>
      <c r="K170" s="20" t="s">
        <v>604</v>
      </c>
      <c r="L170" s="2" t="str">
        <f t="shared" si="19"/>
        <v>Text</v>
      </c>
      <c r="M170" s="97"/>
      <c r="N170" s="97"/>
      <c r="O170" s="20"/>
      <c r="P170" s="29" t="s">
        <v>561</v>
      </c>
      <c r="Q170" s="29" t="s">
        <v>98</v>
      </c>
      <c r="R170" s="21" t="s">
        <v>634</v>
      </c>
      <c r="S170" s="21" t="s">
        <v>178</v>
      </c>
      <c r="T170" s="21"/>
      <c r="U170" s="21" t="s">
        <v>178</v>
      </c>
      <c r="V170" s="21"/>
      <c r="W170" s="21" t="s">
        <v>178</v>
      </c>
      <c r="X170" s="21" t="s">
        <v>178</v>
      </c>
      <c r="Y170" s="21"/>
    </row>
    <row r="171" spans="2:25" ht="33.75">
      <c r="B171" s="1"/>
      <c r="C171" s="1"/>
      <c r="D171" s="13" t="str">
        <f t="shared" si="20"/>
        <v>Country Sub-entity CodeCode</v>
      </c>
      <c r="E171" s="13" t="str">
        <f t="shared" si="21"/>
        <v>Deliver To_ Address. Country Sub-entity Code. Code</v>
      </c>
      <c r="F171" s="1" t="s">
        <v>219</v>
      </c>
      <c r="G171" s="20" t="s">
        <v>612</v>
      </c>
      <c r="H171" s="20"/>
      <c r="I171" s="20" t="s">
        <v>168</v>
      </c>
      <c r="J171" s="20"/>
      <c r="K171" s="20" t="s">
        <v>590</v>
      </c>
      <c r="L171" s="2" t="str">
        <f t="shared" si="19"/>
        <v>Code</v>
      </c>
      <c r="M171" s="97"/>
      <c r="N171" s="97"/>
      <c r="O171" s="20"/>
      <c r="P171" s="29" t="s">
        <v>561</v>
      </c>
      <c r="Q171" s="29" t="s">
        <v>98</v>
      </c>
      <c r="R171" s="21" t="s">
        <v>635</v>
      </c>
      <c r="S171" s="21" t="s">
        <v>178</v>
      </c>
      <c r="T171" s="21"/>
      <c r="U171" s="21" t="s">
        <v>178</v>
      </c>
      <c r="V171" s="21"/>
      <c r="W171" s="21" t="s">
        <v>178</v>
      </c>
      <c r="X171" s="21" t="s">
        <v>178</v>
      </c>
      <c r="Y171" s="21"/>
    </row>
    <row r="172" spans="2:25" ht="45">
      <c r="B172" s="1"/>
      <c r="C172" s="1"/>
      <c r="D172" s="13" t="str">
        <f t="shared" si="20"/>
        <v>Region</v>
      </c>
      <c r="E172" s="13" t="str">
        <f t="shared" si="21"/>
        <v>Deliver To_ Address. Region. Text</v>
      </c>
      <c r="F172" s="1" t="s">
        <v>219</v>
      </c>
      <c r="G172" s="20" t="s">
        <v>612</v>
      </c>
      <c r="H172" s="20"/>
      <c r="I172" s="20" t="s">
        <v>636</v>
      </c>
      <c r="J172" s="20"/>
      <c r="K172" s="20" t="s">
        <v>604</v>
      </c>
      <c r="L172" s="2" t="str">
        <f t="shared" si="19"/>
        <v>Text</v>
      </c>
      <c r="M172" s="97"/>
      <c r="N172" s="97"/>
      <c r="O172" s="20"/>
      <c r="P172" s="29" t="s">
        <v>561</v>
      </c>
      <c r="Q172" s="29" t="s">
        <v>98</v>
      </c>
      <c r="R172" s="21" t="s">
        <v>637</v>
      </c>
      <c r="S172" s="21" t="s">
        <v>178</v>
      </c>
      <c r="T172" s="21"/>
      <c r="U172" s="21" t="s">
        <v>178</v>
      </c>
      <c r="V172" s="21"/>
      <c r="W172" s="21" t="s">
        <v>178</v>
      </c>
      <c r="X172" s="21" t="s">
        <v>178</v>
      </c>
      <c r="Y172" s="21"/>
    </row>
    <row r="173" spans="2:25" ht="33.75">
      <c r="B173" s="1"/>
      <c r="C173" s="1"/>
      <c r="D173" s="13" t="str">
        <f t="shared" si="20"/>
        <v>District</v>
      </c>
      <c r="E173" s="13" t="str">
        <f t="shared" si="21"/>
        <v>Deliver To_ Address. District. Text</v>
      </c>
      <c r="F173" s="1" t="s">
        <v>219</v>
      </c>
      <c r="G173" s="20" t="s">
        <v>612</v>
      </c>
      <c r="H173" s="20"/>
      <c r="I173" s="20" t="s">
        <v>638</v>
      </c>
      <c r="J173" s="20"/>
      <c r="K173" s="20" t="s">
        <v>604</v>
      </c>
      <c r="L173" s="2" t="str">
        <f t="shared" si="19"/>
        <v>Text</v>
      </c>
      <c r="M173" s="97"/>
      <c r="N173" s="97"/>
      <c r="O173" s="20"/>
      <c r="P173" s="29" t="s">
        <v>561</v>
      </c>
      <c r="Q173" s="29" t="s">
        <v>98</v>
      </c>
      <c r="R173" s="21" t="s">
        <v>639</v>
      </c>
      <c r="S173" s="21" t="s">
        <v>178</v>
      </c>
      <c r="T173" s="21"/>
      <c r="U173" s="21" t="s">
        <v>178</v>
      </c>
      <c r="V173" s="21"/>
      <c r="W173" s="21" t="s">
        <v>178</v>
      </c>
      <c r="X173" s="21" t="s">
        <v>178</v>
      </c>
      <c r="Y173" s="21"/>
    </row>
    <row r="174" spans="2:25" ht="56.25">
      <c r="B174" s="1"/>
      <c r="C174" s="1"/>
      <c r="D174" s="13" t="str">
        <f t="shared" si="20"/>
        <v>Timezone Offset Measure</v>
      </c>
      <c r="E174" s="13" t="str">
        <f t="shared" si="21"/>
        <v>Deliver To_ Address. Timezone Offset Measure. Text</v>
      </c>
      <c r="F174" s="1" t="s">
        <v>219</v>
      </c>
      <c r="G174" s="20" t="s">
        <v>612</v>
      </c>
      <c r="H174" s="17"/>
      <c r="I174" s="20" t="s">
        <v>169</v>
      </c>
      <c r="J174" s="20"/>
      <c r="K174" s="20" t="s">
        <v>604</v>
      </c>
      <c r="L174" s="2" t="str">
        <f t="shared" si="19"/>
        <v>Text</v>
      </c>
      <c r="M174" s="97"/>
      <c r="N174" s="97"/>
      <c r="O174" s="20"/>
      <c r="P174" s="29" t="s">
        <v>561</v>
      </c>
      <c r="Q174" s="29" t="s">
        <v>98</v>
      </c>
      <c r="R174" s="21" t="s">
        <v>642</v>
      </c>
      <c r="S174" s="21" t="s">
        <v>178</v>
      </c>
      <c r="T174" s="21"/>
      <c r="U174" s="21" t="s">
        <v>178</v>
      </c>
      <c r="V174" s="21"/>
      <c r="W174" s="21" t="s">
        <v>178</v>
      </c>
      <c r="X174" s="21" t="s">
        <v>178</v>
      </c>
      <c r="Y174" s="21"/>
    </row>
    <row r="175" spans="2:25" ht="22.5">
      <c r="B175" s="11"/>
      <c r="C175" s="11"/>
      <c r="D175" s="12" t="str">
        <f>CONCATENATE(IF(M175="","",CONCATENATE(M175,"")),"",N175)</f>
        <v>Country</v>
      </c>
      <c r="E175" s="12" t="str">
        <f>CONCATENATE(IF(F175="","",CONCATENATE(F175,"_ ")),G175,". ",IF(M175="","",CONCATENATE(M175,"_ ")),"",N175)</f>
        <v>Deliver To_ Address. Country</v>
      </c>
      <c r="F175" s="11" t="s">
        <v>219</v>
      </c>
      <c r="G175" s="16" t="s">
        <v>612</v>
      </c>
      <c r="H175" s="47"/>
      <c r="I175" s="105" t="s">
        <v>640</v>
      </c>
      <c r="J175" s="47"/>
      <c r="K175" s="105" t="s">
        <v>640</v>
      </c>
      <c r="L175" s="2" t="str">
        <f t="shared" si="19"/>
        <v>Country</v>
      </c>
      <c r="M175" s="16"/>
      <c r="N175" s="16" t="s">
        <v>640</v>
      </c>
      <c r="O175" s="16"/>
      <c r="P175" s="18" t="s">
        <v>561</v>
      </c>
      <c r="Q175" s="16" t="s">
        <v>25</v>
      </c>
      <c r="R175" s="101" t="s">
        <v>324</v>
      </c>
      <c r="S175" s="101" t="s">
        <v>178</v>
      </c>
      <c r="T175" s="101"/>
      <c r="U175" s="101" t="s">
        <v>178</v>
      </c>
      <c r="V175" s="101"/>
      <c r="W175" s="101" t="s">
        <v>178</v>
      </c>
      <c r="X175" s="101" t="s">
        <v>178</v>
      </c>
      <c r="Y175" s="101"/>
    </row>
    <row r="176" spans="2:25" ht="22.5">
      <c r="B176" s="11"/>
      <c r="C176" s="11"/>
      <c r="D176" s="12" t="str">
        <f>CONCATENATE(IF(M176="","",CONCATENATE(M176,"")),"",N176)</f>
        <v>Location Coordinates</v>
      </c>
      <c r="E176" s="12" t="str">
        <f>CONCATENATE(IF(F176="","",CONCATENATE(F176,"_ ")),G176,". ",IF(M176="","",CONCATENATE(M176,"_ ")),"",N176)</f>
        <v>Deliver To_ Address. Location Coordinates</v>
      </c>
      <c r="F176" s="11" t="s">
        <v>219</v>
      </c>
      <c r="G176" s="16" t="s">
        <v>612</v>
      </c>
      <c r="H176" s="41">
        <f>IF(M176="","",M176)</f>
      </c>
      <c r="I176" s="41" t="str">
        <f>N176</f>
        <v>Location Coordinates</v>
      </c>
      <c r="J176" s="41"/>
      <c r="K176" s="41" t="str">
        <f>N176</f>
        <v>Location Coordinates</v>
      </c>
      <c r="L176" s="2" t="str">
        <f t="shared" si="19"/>
        <v>Location Coordinates</v>
      </c>
      <c r="M176" s="16"/>
      <c r="N176" s="16" t="s">
        <v>222</v>
      </c>
      <c r="O176" s="16"/>
      <c r="P176" s="16" t="s">
        <v>595</v>
      </c>
      <c r="Q176" s="16" t="s">
        <v>25</v>
      </c>
      <c r="R176" s="71" t="s">
        <v>325</v>
      </c>
      <c r="S176" s="71" t="s">
        <v>178</v>
      </c>
      <c r="T176" s="71"/>
      <c r="U176" s="71" t="s">
        <v>178</v>
      </c>
      <c r="V176" s="71"/>
      <c r="W176" s="71" t="s">
        <v>178</v>
      </c>
      <c r="X176" s="71"/>
      <c r="Y176" s="71"/>
    </row>
    <row r="177" spans="2:25" ht="33.75">
      <c r="B177" s="98"/>
      <c r="C177" s="98"/>
      <c r="D177" s="15" t="str">
        <f>CONCATENATE(IF(F177="","",CONCATENATE(F177,"")),"",G177)</f>
        <v>Delivery Requirement</v>
      </c>
      <c r="E177" s="15" t="str">
        <f>CONCATENATE(IF(F177="","",CONCATENATE(F177,"_ ")),"",G177,". Details")</f>
        <v>Delivery Requirement. Details</v>
      </c>
      <c r="F177" s="98"/>
      <c r="G177" s="19" t="s">
        <v>201</v>
      </c>
      <c r="H177" s="19"/>
      <c r="I177" s="32" t="s">
        <v>6</v>
      </c>
      <c r="J177" s="19"/>
      <c r="K177" s="32" t="s">
        <v>6</v>
      </c>
      <c r="L177" s="2" t="str">
        <f t="shared" si="19"/>
        <v>Details</v>
      </c>
      <c r="M177" s="96"/>
      <c r="N177" s="96"/>
      <c r="O177" s="19"/>
      <c r="P177" s="19"/>
      <c r="Q177" s="26" t="s">
        <v>24</v>
      </c>
      <c r="R177" s="23" t="s">
        <v>513</v>
      </c>
      <c r="S177" s="23" t="s">
        <v>178</v>
      </c>
      <c r="T177" s="23"/>
      <c r="U177" s="23" t="s">
        <v>178</v>
      </c>
      <c r="V177" s="23"/>
      <c r="W177" s="23" t="s">
        <v>178</v>
      </c>
      <c r="X177" s="23" t="s">
        <v>178</v>
      </c>
      <c r="Y177" s="23"/>
    </row>
    <row r="178" spans="2:25" ht="22.5">
      <c r="B178"/>
      <c r="C178"/>
      <c r="D178" s="13" t="str">
        <f>CONCATENATE(H178,IF(AND(J178="",I178=L178),IF(L178="Identification","ID",L178),CONCATENATE(IF(L178="Identification","ID",I178),J178,(IF(K178="Identifier","ID",IF(AND(J178="",K178="Text"),"",K178))))))</f>
        <v>ID</v>
      </c>
      <c r="E178" s="13" t="str">
        <f>CONCATENATE(IF(F178="","",CONCATENATE(F178,"_ ")),G178,". ",IF(H178="","",CONCATENATE(H178,"_ ")),"",I178,IF(AND(J178="",I178=L178),"",CONCATENATE(". ",IF(J178="","",CONCATENATE(J178,"_ ")),K178)))</f>
        <v>Delivery Requirement. Identification</v>
      </c>
      <c r="F178"/>
      <c r="G178" s="20" t="s">
        <v>201</v>
      </c>
      <c r="H178" s="20"/>
      <c r="I178" s="20" t="s">
        <v>644</v>
      </c>
      <c r="J178" s="20"/>
      <c r="K178" s="20" t="s">
        <v>559</v>
      </c>
      <c r="L178" s="2" t="str">
        <f t="shared" si="19"/>
        <v>Identification</v>
      </c>
      <c r="M178" s="97"/>
      <c r="N178" s="97"/>
      <c r="O178" s="20"/>
      <c r="P178" s="29" t="s">
        <v>560</v>
      </c>
      <c r="Q178" s="29" t="s">
        <v>98</v>
      </c>
      <c r="R178" s="21" t="s">
        <v>318</v>
      </c>
      <c r="S178" s="21" t="s">
        <v>178</v>
      </c>
      <c r="T178" s="21"/>
      <c r="U178" s="21" t="s">
        <v>178</v>
      </c>
      <c r="V178" s="21"/>
      <c r="W178" s="21" t="s">
        <v>178</v>
      </c>
      <c r="X178" s="21" t="s">
        <v>178</v>
      </c>
      <c r="Y178" s="21"/>
    </row>
    <row r="179" spans="2:25" ht="33.75">
      <c r="B179" s="99"/>
      <c r="C179" s="99"/>
      <c r="D179" s="12" t="str">
        <f>CONCATENATE(IF(M179="","",CONCATENATE(M179,"")),"",N179)</f>
        <v>Deliver ToAddress</v>
      </c>
      <c r="E179" s="12" t="str">
        <f>CONCATENATE(IF(F179="","",CONCATENATE(F179,"_ ")),G179,". ",IF(M179="","",CONCATENATE(M179,"_ ")),"",N179)</f>
        <v>Delivery Requirement. Deliver To_ Address</v>
      </c>
      <c r="F179" s="99"/>
      <c r="G179" s="16" t="s">
        <v>201</v>
      </c>
      <c r="H179" s="41" t="str">
        <f>IF(M179="","",M179)</f>
        <v>Deliver To</v>
      </c>
      <c r="I179" s="41" t="str">
        <f>N179</f>
        <v>Address</v>
      </c>
      <c r="J179" s="41"/>
      <c r="K179" s="41" t="str">
        <f>N179</f>
        <v>Address</v>
      </c>
      <c r="L179" s="2" t="str">
        <f t="shared" si="19"/>
        <v>Address</v>
      </c>
      <c r="M179" s="16" t="s">
        <v>219</v>
      </c>
      <c r="N179" s="16" t="s">
        <v>612</v>
      </c>
      <c r="O179" s="16"/>
      <c r="P179" s="16" t="s">
        <v>561</v>
      </c>
      <c r="Q179" s="16" t="s">
        <v>25</v>
      </c>
      <c r="R179" s="71" t="s">
        <v>319</v>
      </c>
      <c r="S179" s="71" t="s">
        <v>178</v>
      </c>
      <c r="T179" s="71"/>
      <c r="U179" s="71" t="s">
        <v>178</v>
      </c>
      <c r="V179" s="71"/>
      <c r="W179" s="71" t="s">
        <v>178</v>
      </c>
      <c r="X179" s="71" t="s">
        <v>179</v>
      </c>
      <c r="Y179" s="71"/>
    </row>
    <row r="180" spans="2:25" ht="33.75">
      <c r="B180" s="99"/>
      <c r="C180" s="99"/>
      <c r="D180" s="12" t="str">
        <f>CONCATENATE(IF(M180="","",CONCATENATE(M180,"")),"",N180)</f>
        <v>Send FromAddress</v>
      </c>
      <c r="E180" s="12" t="str">
        <f>CONCATENATE(IF(F180="","",CONCATENATE(F180,"_ ")),G180,". ",IF(M180="","",CONCATENATE(M180,"_ ")),"",N180)</f>
        <v>Delivery Requirement. Send From_ Address</v>
      </c>
      <c r="F180" s="99"/>
      <c r="G180" s="16" t="s">
        <v>201</v>
      </c>
      <c r="H180" s="41" t="str">
        <f>IF(M180="","",M180)</f>
        <v>Send From</v>
      </c>
      <c r="I180" s="41" t="str">
        <f>N180</f>
        <v>Address</v>
      </c>
      <c r="J180" s="41"/>
      <c r="K180" s="41" t="str">
        <f>N180</f>
        <v>Address</v>
      </c>
      <c r="L180" s="2" t="str">
        <f t="shared" si="19"/>
        <v>Address</v>
      </c>
      <c r="M180" s="16" t="s">
        <v>220</v>
      </c>
      <c r="N180" s="16" t="s">
        <v>612</v>
      </c>
      <c r="O180" s="16"/>
      <c r="P180" s="16" t="s">
        <v>561</v>
      </c>
      <c r="Q180" s="16" t="s">
        <v>25</v>
      </c>
      <c r="R180" s="71" t="s">
        <v>320</v>
      </c>
      <c r="S180" s="71" t="s">
        <v>178</v>
      </c>
      <c r="T180" s="71"/>
      <c r="U180" s="71" t="s">
        <v>178</v>
      </c>
      <c r="V180" s="71"/>
      <c r="W180" s="71" t="s">
        <v>178</v>
      </c>
      <c r="X180" s="71" t="s">
        <v>179</v>
      </c>
      <c r="Y180" s="71"/>
    </row>
    <row r="181" spans="2:25" ht="22.5">
      <c r="B181" s="99"/>
      <c r="C181" s="99"/>
      <c r="D181" s="12" t="str">
        <f>CONCATENATE(IF(M181="","",CONCATENATE(M181,"")),"",N181)</f>
        <v>Delivery Schedule</v>
      </c>
      <c r="E181" s="12" t="str">
        <f>CONCATENATE(IF(F181="","",CONCATENATE(F181,"_ ")),G181,". ",IF(M181="","",CONCATENATE(M181,"_ ")),"",N181)</f>
        <v>Delivery Requirement. Delivery Schedule</v>
      </c>
      <c r="F181" s="99"/>
      <c r="G181" s="16" t="s">
        <v>201</v>
      </c>
      <c r="H181" s="41">
        <f>IF(M181="","",M181)</f>
      </c>
      <c r="I181" s="41" t="str">
        <f>N181</f>
        <v>Delivery Schedule</v>
      </c>
      <c r="J181" s="41"/>
      <c r="K181" s="41" t="str">
        <f>N181</f>
        <v>Delivery Schedule</v>
      </c>
      <c r="L181" s="2" t="str">
        <f t="shared" si="19"/>
        <v>Delivery Schedule</v>
      </c>
      <c r="M181" s="16"/>
      <c r="N181" s="16" t="s">
        <v>221</v>
      </c>
      <c r="O181" s="16"/>
      <c r="P181" s="16" t="s">
        <v>595</v>
      </c>
      <c r="Q181" s="16" t="s">
        <v>25</v>
      </c>
      <c r="R181" s="71" t="s">
        <v>322</v>
      </c>
      <c r="S181" s="71" t="s">
        <v>178</v>
      </c>
      <c r="T181" s="71"/>
      <c r="U181" s="71" t="s">
        <v>178</v>
      </c>
      <c r="V181" s="71"/>
      <c r="W181" s="71"/>
      <c r="X181" s="71"/>
      <c r="Y181" s="71"/>
    </row>
    <row r="182" spans="2:25" ht="22.5">
      <c r="B182" s="98"/>
      <c r="C182" s="98"/>
      <c r="D182" s="15" t="str">
        <f>CONCATENATE(IF(F182="","",CONCATENATE(F182,"")),"",G182)</f>
        <v>Delivery Schedule</v>
      </c>
      <c r="E182" s="15" t="str">
        <f>CONCATENATE(IF(F182="","",CONCATENATE(F182,"_ ")),"",G182,". Details")</f>
        <v>Delivery Schedule. Details</v>
      </c>
      <c r="F182" s="98"/>
      <c r="G182" s="19" t="s">
        <v>221</v>
      </c>
      <c r="H182" s="19"/>
      <c r="I182" s="32" t="s">
        <v>6</v>
      </c>
      <c r="J182" s="19"/>
      <c r="K182" s="32" t="s">
        <v>6</v>
      </c>
      <c r="L182" s="2" t="str">
        <f t="shared" si="19"/>
        <v>Details</v>
      </c>
      <c r="M182" s="96"/>
      <c r="N182" s="96"/>
      <c r="O182" s="19"/>
      <c r="P182" s="19"/>
      <c r="Q182" s="26" t="s">
        <v>24</v>
      </c>
      <c r="R182" s="23" t="s">
        <v>342</v>
      </c>
      <c r="S182" s="23" t="s">
        <v>178</v>
      </c>
      <c r="T182" s="23"/>
      <c r="U182" s="23" t="s">
        <v>178</v>
      </c>
      <c r="V182" s="23"/>
      <c r="W182" s="23" t="s">
        <v>178</v>
      </c>
      <c r="X182" s="23" t="s">
        <v>178</v>
      </c>
      <c r="Y182" s="23"/>
    </row>
    <row r="183" spans="2:25" ht="22.5">
      <c r="B183"/>
      <c r="C183"/>
      <c r="D183" s="13" t="str">
        <f aca="true" t="shared" si="22" ref="D183:D188">CONCATENATE(H183,IF(AND(J183="",I183=L183),IF(L183="Identification","ID",L183),CONCATENATE(IF(L183="Identification","ID",I183),J183,(IF(K183="Identifier","ID",IF(AND(J183="",K183="Text"),"",K183))))))</f>
        <v>ID</v>
      </c>
      <c r="E183" s="13" t="str">
        <f aca="true" t="shared" si="23" ref="E183:E188">CONCATENATE(IF(F183="","",CONCATENATE(F183,"_ ")),G183,". ",IF(H183="","",CONCATENATE(H183,"_ ")),"",I183,IF(AND(J183="",I183=L183),"",CONCATENATE(". ",IF(J183="","",CONCATENATE(J183,"_ ")),K183)))</f>
        <v>Delivery Schedule. Identification</v>
      </c>
      <c r="F183"/>
      <c r="G183" s="20" t="s">
        <v>221</v>
      </c>
      <c r="H183" s="20"/>
      <c r="I183" s="20" t="s">
        <v>644</v>
      </c>
      <c r="J183" s="20"/>
      <c r="K183" s="20" t="s">
        <v>559</v>
      </c>
      <c r="L183" s="2" t="str">
        <f t="shared" si="19"/>
        <v>Identification</v>
      </c>
      <c r="M183" s="97"/>
      <c r="N183" s="97"/>
      <c r="O183" s="20"/>
      <c r="P183" s="29" t="s">
        <v>560</v>
      </c>
      <c r="Q183" s="29" t="s">
        <v>98</v>
      </c>
      <c r="R183" s="21" t="s">
        <v>343</v>
      </c>
      <c r="S183" s="21" t="s">
        <v>178</v>
      </c>
      <c r="T183" s="21"/>
      <c r="U183" s="21" t="s">
        <v>178</v>
      </c>
      <c r="V183" s="21"/>
      <c r="W183" s="21" t="s">
        <v>178</v>
      </c>
      <c r="X183" s="21" t="s">
        <v>178</v>
      </c>
      <c r="Y183" s="21"/>
    </row>
    <row r="184" spans="2:25" ht="22.5">
      <c r="B184"/>
      <c r="C184"/>
      <c r="D184" s="13" t="str">
        <f t="shared" si="22"/>
        <v>Quantity</v>
      </c>
      <c r="E184" s="13" t="str">
        <f t="shared" si="23"/>
        <v>Delivery Schedule. Quantity</v>
      </c>
      <c r="F184"/>
      <c r="G184" s="20" t="s">
        <v>221</v>
      </c>
      <c r="H184" s="20"/>
      <c r="I184" s="20" t="s">
        <v>592</v>
      </c>
      <c r="J184" s="20"/>
      <c r="K184" s="20" t="s">
        <v>592</v>
      </c>
      <c r="L184" s="2" t="str">
        <f t="shared" si="19"/>
        <v>Quantity</v>
      </c>
      <c r="M184" s="97"/>
      <c r="N184" s="97"/>
      <c r="O184" s="20"/>
      <c r="P184" s="20" t="s">
        <v>561</v>
      </c>
      <c r="Q184" s="29" t="s">
        <v>98</v>
      </c>
      <c r="R184" s="21" t="s">
        <v>344</v>
      </c>
      <c r="S184" s="21" t="s">
        <v>178</v>
      </c>
      <c r="T184" s="21"/>
      <c r="U184" s="21" t="s">
        <v>178</v>
      </c>
      <c r="V184" s="21"/>
      <c r="W184" s="21" t="s">
        <v>178</v>
      </c>
      <c r="X184" s="21" t="s">
        <v>178</v>
      </c>
      <c r="Y184" s="21"/>
    </row>
    <row r="185" spans="2:25" ht="22.5">
      <c r="B185"/>
      <c r="C185"/>
      <c r="D185" s="13" t="str">
        <f t="shared" si="22"/>
        <v>MinimumQuantity</v>
      </c>
      <c r="E185" s="13" t="str">
        <f t="shared" si="23"/>
        <v>Delivery Schedule. Minimum_ Quantity</v>
      </c>
      <c r="F185"/>
      <c r="G185" s="20" t="s">
        <v>221</v>
      </c>
      <c r="H185" s="20" t="s">
        <v>36</v>
      </c>
      <c r="I185" s="20" t="s">
        <v>592</v>
      </c>
      <c r="J185" s="20"/>
      <c r="K185" s="20" t="s">
        <v>592</v>
      </c>
      <c r="L185" s="2" t="str">
        <f t="shared" si="19"/>
        <v>Quantity</v>
      </c>
      <c r="M185" s="97"/>
      <c r="N185" s="97"/>
      <c r="O185" s="20"/>
      <c r="P185" s="20" t="s">
        <v>561</v>
      </c>
      <c r="Q185" s="29" t="s">
        <v>98</v>
      </c>
      <c r="R185" s="21" t="s">
        <v>345</v>
      </c>
      <c r="S185" s="21" t="s">
        <v>178</v>
      </c>
      <c r="T185" s="21"/>
      <c r="U185" s="21" t="s">
        <v>178</v>
      </c>
      <c r="V185" s="21"/>
      <c r="W185" s="21"/>
      <c r="X185" s="21"/>
      <c r="Y185" s="21"/>
    </row>
    <row r="186" spans="2:25" ht="22.5">
      <c r="B186"/>
      <c r="C186"/>
      <c r="D186" s="13" t="str">
        <f t="shared" si="22"/>
        <v>MaximumQuantity</v>
      </c>
      <c r="E186" s="13" t="str">
        <f t="shared" si="23"/>
        <v>Delivery Schedule. Maximum_ Quantity</v>
      </c>
      <c r="F186"/>
      <c r="G186" s="20" t="s">
        <v>221</v>
      </c>
      <c r="H186" s="20" t="s">
        <v>37</v>
      </c>
      <c r="I186" s="20" t="s">
        <v>592</v>
      </c>
      <c r="J186" s="20"/>
      <c r="K186" s="20" t="s">
        <v>592</v>
      </c>
      <c r="L186" s="2" t="str">
        <f t="shared" si="19"/>
        <v>Quantity</v>
      </c>
      <c r="M186" s="97"/>
      <c r="N186" s="97"/>
      <c r="O186" s="20"/>
      <c r="P186" s="20" t="s">
        <v>561</v>
      </c>
      <c r="Q186" s="29" t="s">
        <v>98</v>
      </c>
      <c r="R186" s="21" t="s">
        <v>346</v>
      </c>
      <c r="S186" s="21" t="s">
        <v>178</v>
      </c>
      <c r="T186" s="21"/>
      <c r="U186" s="21" t="s">
        <v>178</v>
      </c>
      <c r="V186" s="21"/>
      <c r="W186" s="21"/>
      <c r="X186" s="21"/>
      <c r="Y186" s="21"/>
    </row>
    <row r="187" spans="2:25" ht="22.5">
      <c r="B187"/>
      <c r="C187"/>
      <c r="D187" s="13" t="str">
        <f t="shared" si="22"/>
        <v>Requested DeliveryDate</v>
      </c>
      <c r="E187" s="13" t="str">
        <f t="shared" si="23"/>
        <v>Delivery Schedule. Requested Delivery_ Date</v>
      </c>
      <c r="F187"/>
      <c r="G187" s="20" t="s">
        <v>221</v>
      </c>
      <c r="H187" s="20" t="s">
        <v>224</v>
      </c>
      <c r="I187" s="20" t="s">
        <v>14</v>
      </c>
      <c r="J187" s="20"/>
      <c r="K187" s="20" t="s">
        <v>14</v>
      </c>
      <c r="L187" s="2" t="str">
        <f t="shared" si="19"/>
        <v>Date</v>
      </c>
      <c r="M187" s="97"/>
      <c r="N187" s="97"/>
      <c r="O187" s="20"/>
      <c r="P187" s="20" t="s">
        <v>561</v>
      </c>
      <c r="Q187" s="29" t="s">
        <v>98</v>
      </c>
      <c r="R187" s="21" t="s">
        <v>347</v>
      </c>
      <c r="S187" s="21" t="s">
        <v>178</v>
      </c>
      <c r="T187" s="21"/>
      <c r="U187" s="21" t="s">
        <v>178</v>
      </c>
      <c r="V187" s="21"/>
      <c r="W187" s="21" t="s">
        <v>178</v>
      </c>
      <c r="X187" s="21" t="s">
        <v>178</v>
      </c>
      <c r="Y187" s="21"/>
    </row>
    <row r="188" spans="2:25" ht="33.75">
      <c r="B188"/>
      <c r="C188"/>
      <c r="D188" s="13" t="str">
        <f t="shared" si="22"/>
        <v>Promised ByDate</v>
      </c>
      <c r="E188" s="13" t="str">
        <f t="shared" si="23"/>
        <v>Delivery Schedule. Promised By_ Date</v>
      </c>
      <c r="F188"/>
      <c r="G188" s="20" t="s">
        <v>221</v>
      </c>
      <c r="H188" s="20" t="s">
        <v>225</v>
      </c>
      <c r="I188" s="20" t="s">
        <v>14</v>
      </c>
      <c r="J188" s="20"/>
      <c r="K188" s="20" t="s">
        <v>14</v>
      </c>
      <c r="L188" s="2" t="str">
        <f t="shared" si="19"/>
        <v>Date</v>
      </c>
      <c r="M188" s="97"/>
      <c r="N188" s="97"/>
      <c r="O188" s="20"/>
      <c r="P188" s="20" t="s">
        <v>561</v>
      </c>
      <c r="Q188" s="29" t="s">
        <v>98</v>
      </c>
      <c r="R188" s="70" t="s">
        <v>348</v>
      </c>
      <c r="S188" s="21" t="s">
        <v>178</v>
      </c>
      <c r="T188" s="21"/>
      <c r="U188" s="21" t="s">
        <v>178</v>
      </c>
      <c r="V188" s="21"/>
      <c r="W188" s="21" t="s">
        <v>178</v>
      </c>
      <c r="X188" s="21" t="s">
        <v>178</v>
      </c>
      <c r="Y188" s="70"/>
    </row>
    <row r="189" spans="2:25" ht="33.75">
      <c r="B189" s="9"/>
      <c r="C189" s="9"/>
      <c r="D189" s="15" t="str">
        <f>CONCATENATE(IF(F189="","",CONCATENATE(F189,"")),"",G189)</f>
        <v>Delivery Terms</v>
      </c>
      <c r="E189" s="15" t="str">
        <f>CONCATENATE(IF(F189="","",CONCATENATE(F189,"_ ")),"",G189,". Details")</f>
        <v>Delivery Terms. Details</v>
      </c>
      <c r="F189" s="9"/>
      <c r="G189" s="32" t="s">
        <v>161</v>
      </c>
      <c r="H189" s="32"/>
      <c r="I189" s="32" t="s">
        <v>6</v>
      </c>
      <c r="J189" s="32"/>
      <c r="K189" s="32" t="s">
        <v>6</v>
      </c>
      <c r="L189" s="2" t="str">
        <f aca="true" t="shared" si="24" ref="L189:L194">IF(AND(OR(I190="Identification",I190="ID"),K190="Identifier"),I190,IF(AND(OR(I190="Time",I190="Date"),K190="Date Time"),I190,K190))</f>
        <v>Identification</v>
      </c>
      <c r="M189" s="89"/>
      <c r="N189" s="89"/>
      <c r="O189" s="32"/>
      <c r="P189" s="32"/>
      <c r="Q189" s="25" t="s">
        <v>24</v>
      </c>
      <c r="R189" s="23" t="s">
        <v>260</v>
      </c>
      <c r="S189" s="23" t="s">
        <v>178</v>
      </c>
      <c r="T189" s="23"/>
      <c r="U189" s="23" t="s">
        <v>178</v>
      </c>
      <c r="V189" s="23"/>
      <c r="W189" s="23" t="s">
        <v>178</v>
      </c>
      <c r="X189" s="23"/>
      <c r="Y189" s="23"/>
    </row>
    <row r="190" spans="2:25" ht="56.25">
      <c r="B190" s="1"/>
      <c r="C190" s="1"/>
      <c r="D190" s="13" t="str">
        <f>CONCATENATE(H190,IF(AND(J190="",I190=L190),IF(L190="Identification","ID",L190),CONCATENATE(IF(L190="Identification","ID",I190),J190,(IF(K190="Identifier","ID",IF(AND(J190="",K190="Text"),"",K190))))))</f>
        <v>IdentificationID</v>
      </c>
      <c r="E190" s="13" t="str">
        <f>CONCATENATE(IF(F190="","",CONCATENATE(F190,"_ ")),G190,". ",IF(H190="","",CONCATENATE(H190,"_ ")),"",I190,IF(AND(J190="",I190=L190),"",CONCATENATE(". ",IF(J190="","",CONCATENATE(J190,"_ ")),K190)))</f>
        <v>Delivery Terms. Identification. Identifier</v>
      </c>
      <c r="F190" s="1"/>
      <c r="G190" s="30" t="s">
        <v>161</v>
      </c>
      <c r="H190" s="30"/>
      <c r="I190" s="30" t="s">
        <v>644</v>
      </c>
      <c r="J190" s="30"/>
      <c r="K190" s="30" t="s">
        <v>559</v>
      </c>
      <c r="L190" s="2" t="str">
        <f t="shared" si="24"/>
        <v>Text</v>
      </c>
      <c r="M190" s="88"/>
      <c r="N190" s="88"/>
      <c r="O190" s="30"/>
      <c r="P190" s="30" t="s">
        <v>560</v>
      </c>
      <c r="Q190" s="20" t="s">
        <v>98</v>
      </c>
      <c r="R190" s="21" t="s">
        <v>261</v>
      </c>
      <c r="S190" s="21" t="s">
        <v>178</v>
      </c>
      <c r="T190" s="21"/>
      <c r="U190" s="21" t="s">
        <v>178</v>
      </c>
      <c r="V190" s="21"/>
      <c r="W190" s="21" t="s">
        <v>178</v>
      </c>
      <c r="X190" s="21"/>
      <c r="Y190" s="21"/>
    </row>
    <row r="191" spans="2:25" ht="22.5">
      <c r="B191" s="1"/>
      <c r="C191" s="1"/>
      <c r="D191" s="13" t="str">
        <f>CONCATENATE(H191,IF(AND(J191="",I191=L191),IF(L191="Identification","ID",L191),CONCATENATE(IF(L191="Identification","ID",I191),J191,(IF(K191="Identifier","ID",IF(AND(J191="",K191="Text"),"",K191))))))</f>
        <v>RelevantLocation</v>
      </c>
      <c r="E191" s="13" t="str">
        <f>CONCATENATE(IF(F191="","",CONCATENATE(F191,"_ ")),G191,". ",IF(H191="","",CONCATENATE(H191,"_ ")),"",I191,IF(AND(J191="",I191=L191),"",CONCATENATE(". ",IF(J191="","",CONCATENATE(J191,"_ ")),K191)))</f>
        <v>Delivery Terms. Relevant_ Location. Text</v>
      </c>
      <c r="F191" s="1"/>
      <c r="G191" s="30" t="s">
        <v>161</v>
      </c>
      <c r="H191" s="30" t="s">
        <v>262</v>
      </c>
      <c r="I191" s="20" t="s">
        <v>263</v>
      </c>
      <c r="J191" s="30"/>
      <c r="K191" s="30" t="s">
        <v>604</v>
      </c>
      <c r="L191" s="2" t="str">
        <f t="shared" si="24"/>
        <v>Text</v>
      </c>
      <c r="M191" s="88"/>
      <c r="N191" s="88"/>
      <c r="O191" s="30"/>
      <c r="P191" s="30" t="s">
        <v>561</v>
      </c>
      <c r="Q191" s="20" t="s">
        <v>98</v>
      </c>
      <c r="R191" s="54" t="s">
        <v>264</v>
      </c>
      <c r="S191" s="21" t="s">
        <v>178</v>
      </c>
      <c r="T191" s="21"/>
      <c r="U191" s="21" t="s">
        <v>178</v>
      </c>
      <c r="V191" s="21"/>
      <c r="W191" s="21" t="s">
        <v>178</v>
      </c>
      <c r="X191" s="54"/>
      <c r="Y191" s="54"/>
    </row>
    <row r="192" spans="2:25" ht="22.5">
      <c r="B192" s="1"/>
      <c r="C192" s="1"/>
      <c r="D192" s="13" t="str">
        <f>CONCATENATE(H192,IF(AND(J192="",I192=L192),IF(L192="Identification","ID",L192),CONCATENATE(IF(L192="Identification","ID",I192),J192,(IF(K192="Identifier","ID",IF(AND(J192="",K192="Text"),"",K192))))))</f>
        <v>Special Terms</v>
      </c>
      <c r="E192" s="13" t="str">
        <f>CONCATENATE(IF(F192="","",CONCATENATE(F192,"_ ")),G192,". ",IF(H192="","",CONCATENATE(H192,"_ ")),"",I192,IF(AND(J192="",I192=L192),"",CONCATENATE(". ",IF(J192="","",CONCATENATE(J192,"_ ")),K192)))</f>
        <v>Delivery Terms. Special Terms. Text</v>
      </c>
      <c r="F192" s="1"/>
      <c r="G192" s="30" t="s">
        <v>161</v>
      </c>
      <c r="H192" s="30"/>
      <c r="I192" s="30" t="s">
        <v>197</v>
      </c>
      <c r="J192" s="30"/>
      <c r="K192" s="30" t="s">
        <v>604</v>
      </c>
      <c r="L192" s="2" t="str">
        <f t="shared" si="24"/>
        <v>Code</v>
      </c>
      <c r="M192" s="88"/>
      <c r="N192" s="88"/>
      <c r="O192" s="30"/>
      <c r="P192" s="30" t="s">
        <v>561</v>
      </c>
      <c r="Q192" s="20" t="s">
        <v>98</v>
      </c>
      <c r="R192" s="54" t="s">
        <v>265</v>
      </c>
      <c r="S192" s="21" t="s">
        <v>178</v>
      </c>
      <c r="T192" s="21"/>
      <c r="U192" s="21" t="s">
        <v>178</v>
      </c>
      <c r="V192" s="21"/>
      <c r="W192" s="21" t="s">
        <v>178</v>
      </c>
      <c r="X192" s="54"/>
      <c r="Y192" s="54"/>
    </row>
    <row r="193" spans="2:25" ht="22.5">
      <c r="B193" s="1"/>
      <c r="C193" s="1"/>
      <c r="D193" s="13" t="str">
        <f>CONCATENATE(H193,IF(AND(J193="",I193=L193),IF(L193="Identification","ID",L193),CONCATENATE(IF(L193="Identification","ID",I193),J193,(IF(K193="Identifier","ID",IF(AND(J193="",K193="Text"),"",K193))))))</f>
        <v>Risk ResponsibilityCode</v>
      </c>
      <c r="E193" s="13" t="str">
        <f>CONCATENATE(IF(F193="","",CONCATENATE(F193,"_ ")),G193,". ",IF(H193="","",CONCATENATE(H193,"_ ")),"",I193,IF(AND(J193="",I193=L193),"",CONCATENATE(". ",IF(J193="","",CONCATENATE(J193,"_ ")),K193)))</f>
        <v>Delivery Terms. Risk Responsibility. Code</v>
      </c>
      <c r="F193" s="1"/>
      <c r="G193" s="30" t="s">
        <v>161</v>
      </c>
      <c r="H193" s="30"/>
      <c r="I193" s="30" t="s">
        <v>198</v>
      </c>
      <c r="J193" s="30"/>
      <c r="K193" s="30" t="s">
        <v>590</v>
      </c>
      <c r="L193" s="2" t="str">
        <f t="shared" si="24"/>
        <v>Text</v>
      </c>
      <c r="M193" s="88"/>
      <c r="N193" s="88"/>
      <c r="O193" s="30"/>
      <c r="P193" s="30" t="s">
        <v>561</v>
      </c>
      <c r="Q193" s="20" t="s">
        <v>98</v>
      </c>
      <c r="R193" s="54" t="s">
        <v>266</v>
      </c>
      <c r="S193" s="21" t="s">
        <v>178</v>
      </c>
      <c r="T193" s="21"/>
      <c r="U193" s="21" t="s">
        <v>178</v>
      </c>
      <c r="V193" s="21"/>
      <c r="W193" s="21" t="s">
        <v>178</v>
      </c>
      <c r="X193" s="54"/>
      <c r="Y193" s="54"/>
    </row>
    <row r="194" spans="2:25" ht="22.5">
      <c r="B194" s="1"/>
      <c r="C194" s="1"/>
      <c r="D194" s="13" t="str">
        <f>CONCATENATE(H194,IF(AND(J194="",I194=L194),IF(L194="Identification","ID",L194),CONCATENATE(IF(L194="Identification","ID",I194),J194,(IF(K194="Identifier","ID",IF(AND(J194="",K194="Text"),"",K194))))))</f>
        <v>Loss Risk</v>
      </c>
      <c r="E194" s="13" t="str">
        <f>CONCATENATE(IF(F194="","",CONCATENATE(F194,"_ ")),G194,". ",IF(H194="","",CONCATENATE(H194,"_ ")),"",I194,IF(AND(J194="",I194=L194),"",CONCATENATE(". ",IF(J194="","",CONCATENATE(J194,"_ ")),K194)))</f>
        <v>Delivery Terms. Loss Risk. Text</v>
      </c>
      <c r="F194" s="1"/>
      <c r="G194" s="30" t="s">
        <v>161</v>
      </c>
      <c r="H194" s="30"/>
      <c r="I194" s="30" t="s">
        <v>199</v>
      </c>
      <c r="J194" s="30"/>
      <c r="K194" s="30" t="s">
        <v>604</v>
      </c>
      <c r="L194" s="2" t="str">
        <f t="shared" si="24"/>
        <v>Allowance Charge</v>
      </c>
      <c r="M194" s="88"/>
      <c r="N194" s="88"/>
      <c r="O194" s="30"/>
      <c r="P194" s="30" t="s">
        <v>561</v>
      </c>
      <c r="Q194" s="20" t="s">
        <v>98</v>
      </c>
      <c r="R194" s="54" t="s">
        <v>267</v>
      </c>
      <c r="S194" s="21" t="s">
        <v>178</v>
      </c>
      <c r="T194" s="21"/>
      <c r="U194" s="21" t="s">
        <v>178</v>
      </c>
      <c r="V194" s="21"/>
      <c r="W194" s="21" t="s">
        <v>178</v>
      </c>
      <c r="X194" s="54"/>
      <c r="Y194" s="54"/>
    </row>
    <row r="195" spans="2:25" ht="22.5">
      <c r="B195" s="11"/>
      <c r="C195" s="11"/>
      <c r="D195" s="12" t="str">
        <f>CONCATENATE(IF(M195="","",CONCATENATE(M195,"")),"",N195)</f>
        <v>Allowance Charge</v>
      </c>
      <c r="E195" s="12" t="str">
        <f>CONCATENATE(IF(F195="","",CONCATENATE(F195,"_ ")),G195,". ",IF(M195="","",CONCATENATE(M195,"_ ")),"",N195)</f>
        <v>Delivery Terms. Allowance Charge</v>
      </c>
      <c r="F195" s="11"/>
      <c r="G195" s="16" t="s">
        <v>161</v>
      </c>
      <c r="H195" s="41">
        <f>IF(M195="","",M195)</f>
      </c>
      <c r="I195" s="106" t="str">
        <f>N195</f>
        <v>Allowance Charge</v>
      </c>
      <c r="J195" s="41"/>
      <c r="K195" s="106" t="str">
        <f>N195</f>
        <v>Allowance Charge</v>
      </c>
      <c r="L195" s="2" t="str">
        <f>IF(AND(OR(I195="Identification",I195="ID"),K195="Identifier"),I195,IF(AND(OR(I195="Time",I195="Date"),K195="Date Time"),I195,K195))</f>
        <v>Allowance Charge</v>
      </c>
      <c r="M195" s="16"/>
      <c r="N195" s="105" t="s">
        <v>159</v>
      </c>
      <c r="O195" s="31"/>
      <c r="P195" s="16" t="s">
        <v>595</v>
      </c>
      <c r="Q195" s="16" t="s">
        <v>25</v>
      </c>
      <c r="R195" s="71" t="s">
        <v>268</v>
      </c>
      <c r="S195" s="71" t="s">
        <v>178</v>
      </c>
      <c r="T195" s="71"/>
      <c r="U195" s="71" t="s">
        <v>178</v>
      </c>
      <c r="V195" s="71"/>
      <c r="W195" s="71"/>
      <c r="X195" s="71"/>
      <c r="Y195" s="71"/>
    </row>
    <row r="196" spans="2:25" ht="45">
      <c r="B196" s="98"/>
      <c r="C196" s="98"/>
      <c r="D196" s="15" t="str">
        <f>CONCATENATE(IF(F196="","",CONCATENATE(F196,"")),"",G196)</f>
        <v>Despatch Line</v>
      </c>
      <c r="E196" s="15" t="str">
        <f>CONCATENATE(IF(F196="","",CONCATENATE(F196,"_ ")),"",G196,". Details")</f>
        <v>Despatch Line. Details</v>
      </c>
      <c r="F196" s="98"/>
      <c r="G196" s="28" t="s">
        <v>447</v>
      </c>
      <c r="H196" s="49"/>
      <c r="I196" s="118" t="s">
        <v>6</v>
      </c>
      <c r="J196" s="49"/>
      <c r="K196" s="118" t="s">
        <v>6</v>
      </c>
      <c r="L196" s="2" t="str">
        <f>IF(AND(OR(I196="Identification",I196="ID"),K196="Identifier"),I196,IF(AND(OR(I196="Time",I196="Date"),K196="Date Time"),I196,K196))</f>
        <v>Details</v>
      </c>
      <c r="M196" s="28"/>
      <c r="N196" s="28"/>
      <c r="O196" s="28"/>
      <c r="P196" s="28"/>
      <c r="Q196" s="25" t="s">
        <v>24</v>
      </c>
      <c r="R196" s="9" t="s">
        <v>480</v>
      </c>
      <c r="S196" s="9"/>
      <c r="T196" s="9"/>
      <c r="U196" s="9"/>
      <c r="V196" s="9"/>
      <c r="W196" s="9" t="s">
        <v>178</v>
      </c>
      <c r="X196" s="9"/>
      <c r="Y196" s="9"/>
    </row>
    <row r="197" spans="2:25" ht="33.75">
      <c r="B197"/>
      <c r="C197"/>
      <c r="D197" s="13" t="str">
        <f>CONCATENATE(H197,IF(AND(J197="",I197=L197),IF(L197="Identification","ID",L197),CONCATENATE(IF(L197="Identification","ID",I197),J197,(IF(K197="Identifier","ID",IF(AND(J197="",K197="Text"),"",K197))))))</f>
        <v>Line IdentificationID</v>
      </c>
      <c r="E197" s="13" t="str">
        <f>CONCATENATE(IF(F197="","",CONCATENATE(F197,"_ ")),G197,". ",IF(H197="","",CONCATENATE(H197,"_ ")),"",I197,IF(AND(J197="",I197=L197),"",CONCATENATE(". ",IF(J197="","",CONCATENATE(J197,"_ ")),K197)))</f>
        <v>Despatch Line. Line Identification. Identifier</v>
      </c>
      <c r="F197"/>
      <c r="G197" s="17" t="s">
        <v>447</v>
      </c>
      <c r="H197" s="17"/>
      <c r="I197" s="125" t="s">
        <v>472</v>
      </c>
      <c r="J197" s="17"/>
      <c r="K197" s="20" t="s">
        <v>559</v>
      </c>
      <c r="L197" s="2" t="str">
        <f>IF(AND(OR(I197="Identification",I197="ID"),K197="Identifier"),I197,IF(AND(OR(I197="Time",I197="Date"),K197="Date Time"),I197,K197))</f>
        <v>Identifier</v>
      </c>
      <c r="M197" s="97"/>
      <c r="N197" s="97"/>
      <c r="O197" s="17"/>
      <c r="P197" s="17" t="s">
        <v>560</v>
      </c>
      <c r="Q197" s="17" t="s">
        <v>98</v>
      </c>
      <c r="R197" s="113" t="s">
        <v>452</v>
      </c>
      <c r="S197" s="113"/>
      <c r="T197" s="113"/>
      <c r="U197" s="113"/>
      <c r="V197" s="113"/>
      <c r="W197" s="113" t="s">
        <v>178</v>
      </c>
      <c r="X197" s="113"/>
      <c r="Y197" s="113"/>
    </row>
    <row r="198" spans="2:25" ht="22.5">
      <c r="B198"/>
      <c r="C198"/>
      <c r="D198" s="13" t="str">
        <f>CONCATENATE(H198,IF(AND(J198="",I198=L198),IF(L198="Identification","ID",L198),CONCATENATE(IF(L198="Identification","ID",I198),J198,(IF(K198="Identifier","ID",IF(AND(J198="",K198="Text"),"",K198))))))</f>
        <v>Order Line IdentificationID</v>
      </c>
      <c r="E198" s="13" t="str">
        <f>CONCATENATE(IF(F198="","",CONCATENATE(F198,"_ ")),G198,". ",IF(H198="","",CONCATENATE(H198,"_ ")),"",I198,IF(AND(J198="",I198=L198),"",CONCATENATE(". ",IF(J198="","",CONCATENATE(J198,"_ ")),K198)))</f>
        <v>Despatch Line. Order Line Identification. Identifier</v>
      </c>
      <c r="F198"/>
      <c r="G198" s="17" t="s">
        <v>447</v>
      </c>
      <c r="H198" s="17"/>
      <c r="I198" s="125" t="s">
        <v>473</v>
      </c>
      <c r="J198" s="17"/>
      <c r="K198" s="20" t="s">
        <v>559</v>
      </c>
      <c r="L198" s="2"/>
      <c r="M198" s="97"/>
      <c r="N198" s="97"/>
      <c r="O198" s="17"/>
      <c r="P198" s="17" t="s">
        <v>656</v>
      </c>
      <c r="Q198" s="17" t="s">
        <v>98</v>
      </c>
      <c r="R198" s="113" t="s">
        <v>503</v>
      </c>
      <c r="S198" s="113"/>
      <c r="T198" s="113"/>
      <c r="U198" s="113"/>
      <c r="V198" s="113"/>
      <c r="W198" s="113" t="s">
        <v>178</v>
      </c>
      <c r="X198" s="113"/>
      <c r="Y198" s="113"/>
    </row>
    <row r="199" spans="2:25" ht="22.5">
      <c r="B199"/>
      <c r="C199"/>
      <c r="D199" s="13" t="str">
        <f>CONCATENATE(H199,IF(AND(J199="",I199=L199),IF(L199="Identification","ID",L199),CONCATENATE(IF(L199="Identification","ID",I199),J199,(IF(K199="Identifier","ID",IF(AND(J199="",K199="Text"),"",K199))))))</f>
        <v>DeliveredQuantity</v>
      </c>
      <c r="E199" s="13" t="str">
        <f>CONCATENATE(IF(F199="","",CONCATENATE(F199,"_ ")),G199,". ",IF(H199="","",CONCATENATE(H199,"_ ")),"",I199,IF(AND(J199="",I199=L199),"",CONCATENATE(". ",IF(J199="","",CONCATENATE(J199,"_ ")),K199)))</f>
        <v>Despatch Line. Delivered_ Quantity</v>
      </c>
      <c r="F199"/>
      <c r="G199" s="17" t="s">
        <v>447</v>
      </c>
      <c r="H199" s="17" t="s">
        <v>481</v>
      </c>
      <c r="I199" s="17" t="s">
        <v>592</v>
      </c>
      <c r="J199" s="17"/>
      <c r="K199" s="20" t="s">
        <v>592</v>
      </c>
      <c r="L199" s="2" t="str">
        <f aca="true" t="shared" si="25" ref="L199:L205">IF(AND(OR(I199="Identification",I199="ID"),K199="Identifier"),I199,IF(AND(OR(I199="Time",I199="Date"),K199="Date Time"),I199,K199))</f>
        <v>Quantity</v>
      </c>
      <c r="M199" s="97"/>
      <c r="N199" s="97"/>
      <c r="O199" s="17"/>
      <c r="P199" s="17" t="s">
        <v>560</v>
      </c>
      <c r="Q199" s="17" t="s">
        <v>98</v>
      </c>
      <c r="R199" s="1" t="s">
        <v>474</v>
      </c>
      <c r="S199" s="1"/>
      <c r="T199" s="1"/>
      <c r="U199" s="1"/>
      <c r="V199" s="1"/>
      <c r="W199" s="1" t="s">
        <v>178</v>
      </c>
      <c r="X199" s="1"/>
      <c r="Y199" s="1"/>
    </row>
    <row r="200" spans="2:25" ht="45">
      <c r="B200"/>
      <c r="C200"/>
      <c r="D200" s="13" t="str">
        <f>CONCATENATE(H200,IF(AND(J200="",I200=L200),IF(L200="Identification","ID",L200),CONCATENATE(IF(L200="Identification","ID",I200),J200,(IF(K200="Identifier","ID",IF(AND(J200="",K200="Text"),"",K200))))))</f>
        <v>ToFollowQuantity</v>
      </c>
      <c r="E200" s="13" t="str">
        <f>CONCATENATE(IF(F200="","",CONCATENATE(F200,"_ ")),G200,". ",IF(H200="","",CONCATENATE(H200,"_ ")),"",I200,IF(AND(J200="",I200=L200),"",CONCATENATE(". ",IF(J200="","",CONCATENATE(J200,"_ ")),K200)))</f>
        <v>Despatch Line. ToFollow_ Quantity</v>
      </c>
      <c r="F200"/>
      <c r="G200" s="17" t="s">
        <v>447</v>
      </c>
      <c r="H200" s="17" t="s">
        <v>482</v>
      </c>
      <c r="I200" s="17" t="s">
        <v>592</v>
      </c>
      <c r="J200" s="17"/>
      <c r="K200" s="20" t="s">
        <v>592</v>
      </c>
      <c r="L200" s="2" t="str">
        <f t="shared" si="25"/>
        <v>Quantity</v>
      </c>
      <c r="M200" s="97"/>
      <c r="N200" s="97"/>
      <c r="O200" s="17"/>
      <c r="P200" s="17" t="s">
        <v>561</v>
      </c>
      <c r="Q200" s="17" t="s">
        <v>98</v>
      </c>
      <c r="R200" s="1" t="s">
        <v>476</v>
      </c>
      <c r="S200" s="1"/>
      <c r="T200" s="1"/>
      <c r="U200" s="1"/>
      <c r="V200" s="1"/>
      <c r="W200" s="1" t="s">
        <v>178</v>
      </c>
      <c r="X200" s="1"/>
      <c r="Y200" s="1"/>
    </row>
    <row r="201" spans="2:25" ht="33.75">
      <c r="B201"/>
      <c r="C201"/>
      <c r="D201" s="13" t="str">
        <f>CONCATENATE(H201,IF(AND(J201="",I201=L201),IF(L201="Identification","ID",L201),CONCATENATE(IF(L201="Identification","ID",I201),J201,(IF(K201="Identifier","ID",IF(AND(J201="",K201="Text"),"",K201))))))</f>
        <v>ToFollowReason</v>
      </c>
      <c r="E201" s="13" t="str">
        <f>CONCATENATE(IF(F201="","",CONCATENATE(F201,"_ ")),G201,". ",IF(H201="","",CONCATENATE(H201,"_ ")),"",I201,IF(AND(J201="",I201=L201),"",CONCATENATE(". ",IF(J201="","",CONCATENATE(J201,"_ ")),K201)))</f>
        <v>Despatch Line. ToFollow_ Reason. Text</v>
      </c>
      <c r="F201"/>
      <c r="G201" s="17" t="s">
        <v>447</v>
      </c>
      <c r="H201" s="17" t="s">
        <v>482</v>
      </c>
      <c r="I201" s="17" t="s">
        <v>95</v>
      </c>
      <c r="J201" s="17"/>
      <c r="K201" s="2" t="s">
        <v>604</v>
      </c>
      <c r="L201" s="2" t="str">
        <f t="shared" si="25"/>
        <v>Text</v>
      </c>
      <c r="M201" s="97"/>
      <c r="N201" s="97"/>
      <c r="O201" s="17"/>
      <c r="P201" s="17" t="s">
        <v>561</v>
      </c>
      <c r="Q201" s="17" t="s">
        <v>98</v>
      </c>
      <c r="R201" s="113" t="s">
        <v>477</v>
      </c>
      <c r="S201" s="113"/>
      <c r="T201" s="113"/>
      <c r="U201" s="113"/>
      <c r="V201" s="113"/>
      <c r="W201" s="113" t="s">
        <v>178</v>
      </c>
      <c r="X201" s="113"/>
      <c r="Y201" s="113"/>
    </row>
    <row r="202" spans="2:25" ht="22.5">
      <c r="B202" s="11"/>
      <c r="C202" s="11"/>
      <c r="D202" s="12" t="str">
        <f>CONCATENATE(IF(M202="","",CONCATENATE(M202,"")),"",N202)</f>
        <v>Delivery Schedule</v>
      </c>
      <c r="E202" s="12" t="str">
        <f>CONCATENATE(IF(F202="","",CONCATENATE(F202,"_ ")),G202,". ",IF(M202="","",CONCATENATE(M202,"_ ")),"",N202)</f>
        <v>Despatch Line. Delivery Schedule</v>
      </c>
      <c r="F202" s="11"/>
      <c r="G202" s="22" t="s">
        <v>447</v>
      </c>
      <c r="H202" s="47"/>
      <c r="I202" s="125" t="s">
        <v>221</v>
      </c>
      <c r="J202" s="47"/>
      <c r="K202" s="125" t="s">
        <v>221</v>
      </c>
      <c r="L202" s="2" t="str">
        <f t="shared" si="25"/>
        <v>Delivery Schedule</v>
      </c>
      <c r="M202" s="22"/>
      <c r="N202" s="22" t="s">
        <v>221</v>
      </c>
      <c r="O202" s="22"/>
      <c r="P202" s="22" t="s">
        <v>560</v>
      </c>
      <c r="Q202" s="16" t="s">
        <v>25</v>
      </c>
      <c r="R202" s="126" t="s">
        <v>478</v>
      </c>
      <c r="S202" s="126"/>
      <c r="T202" s="126"/>
      <c r="U202" s="126"/>
      <c r="V202" s="126"/>
      <c r="W202" s="126" t="s">
        <v>178</v>
      </c>
      <c r="X202" s="126"/>
      <c r="Y202" s="126"/>
    </row>
    <row r="203" spans="2:25" ht="22.5">
      <c r="B203" s="11"/>
      <c r="C203" s="11"/>
      <c r="D203" s="12" t="str">
        <f>CONCATENATE(IF(M203="","",CONCATENATE(M203,"")),"",N203)</f>
        <v>ReferencedTransport Handling Unit</v>
      </c>
      <c r="E203" s="12" t="str">
        <f>CONCATENATE(IF(F203="","",CONCATENATE(F203,"_ ")),G203,". ",IF(M203="","",CONCATENATE(M203,"_ ")),"",N203)</f>
        <v>Despatch Line. Referenced_ Transport Handling Unit</v>
      </c>
      <c r="F203" s="11"/>
      <c r="G203" s="22" t="s">
        <v>447</v>
      </c>
      <c r="H203" s="125" t="s">
        <v>49</v>
      </c>
      <c r="I203" s="125" t="s">
        <v>463</v>
      </c>
      <c r="J203" s="47"/>
      <c r="K203" s="125" t="s">
        <v>463</v>
      </c>
      <c r="L203" s="2" t="str">
        <f t="shared" si="25"/>
        <v>Transport Handling Unit</v>
      </c>
      <c r="M203" s="22" t="s">
        <v>49</v>
      </c>
      <c r="N203" s="22" t="s">
        <v>463</v>
      </c>
      <c r="O203" s="22"/>
      <c r="P203" s="22" t="s">
        <v>560</v>
      </c>
      <c r="Q203" s="16" t="s">
        <v>25</v>
      </c>
      <c r="R203" s="126" t="s">
        <v>483</v>
      </c>
      <c r="S203" s="126"/>
      <c r="T203" s="126"/>
      <c r="U203" s="126"/>
      <c r="V203" s="126"/>
      <c r="W203" s="126" t="s">
        <v>178</v>
      </c>
      <c r="X203" s="126"/>
      <c r="Y203" s="126"/>
    </row>
    <row r="204" spans="2:25" ht="45">
      <c r="B204" s="9"/>
      <c r="C204" s="9"/>
      <c r="D204" s="15" t="str">
        <f>CONCATENATE(IF(F204="","",CONCATENATE(F204,"")),"",G204)</f>
        <v>DespatchedTransport Handling Unit</v>
      </c>
      <c r="E204" s="15" t="str">
        <f>CONCATENATE(IF(F204="","",CONCATENATE(F204,"_ ")),"",G204,". Details")</f>
        <v>Despatched_ Transport Handling Unit. Details</v>
      </c>
      <c r="F204" s="9" t="s">
        <v>462</v>
      </c>
      <c r="G204" s="9" t="s">
        <v>463</v>
      </c>
      <c r="H204" s="19"/>
      <c r="I204" s="107" t="s">
        <v>6</v>
      </c>
      <c r="J204" s="19"/>
      <c r="K204" s="107" t="s">
        <v>6</v>
      </c>
      <c r="L204" s="2" t="str">
        <f t="shared" si="25"/>
        <v>Details</v>
      </c>
      <c r="M204" s="96"/>
      <c r="N204" s="96"/>
      <c r="O204" s="9"/>
      <c r="P204" s="9"/>
      <c r="Q204" s="9" t="s">
        <v>24</v>
      </c>
      <c r="R204" s="9" t="s">
        <v>464</v>
      </c>
      <c r="S204" s="9"/>
      <c r="T204" s="9"/>
      <c r="U204" s="9"/>
      <c r="V204" s="9"/>
      <c r="W204" s="9" t="s">
        <v>178</v>
      </c>
      <c r="X204" s="9"/>
      <c r="Y204" s="9"/>
    </row>
    <row r="205" spans="2:25" ht="22.5">
      <c r="B205"/>
      <c r="C205"/>
      <c r="D205" s="13" t="str">
        <f>CONCATENATE(H205,IF(AND(J205="",I205=L205),IF(L205="Identification","ID",L205),CONCATENATE(IF(L205="Identification","ID",I205),J205,(IF(K205="Identifier","ID",IF(AND(J205="",K205="Text"),"",K205))))))</f>
        <v>ID</v>
      </c>
      <c r="E205" s="13" t="str">
        <f>CONCATENATE(IF(F205="","",CONCATENATE(F205,"_ ")),G205,". ",IF(H205="","",CONCATENATE(H205,"_ ")),"",I205,IF(AND(J205="",I205=L205),"",CONCATENATE(". ",IF(J205="","",CONCATENATE(J205,"_ ")),K205)))</f>
        <v>Despatched_ Transport Handling Unit. Identification</v>
      </c>
      <c r="F205" s="1" t="s">
        <v>462</v>
      </c>
      <c r="G205" s="1" t="s">
        <v>463</v>
      </c>
      <c r="I205" s="112" t="s">
        <v>644</v>
      </c>
      <c r="J205" s="1"/>
      <c r="K205" s="1" t="s">
        <v>559</v>
      </c>
      <c r="L205" s="2" t="str">
        <f t="shared" si="25"/>
        <v>Identification</v>
      </c>
      <c r="P205" s="1" t="s">
        <v>560</v>
      </c>
      <c r="Q205" s="1" t="s">
        <v>98</v>
      </c>
      <c r="R205" s="1" t="s">
        <v>465</v>
      </c>
      <c r="S205" s="1"/>
      <c r="T205" s="1"/>
      <c r="U205" s="1"/>
      <c r="V205" s="1"/>
      <c r="W205" s="1" t="s">
        <v>178</v>
      </c>
      <c r="X205" s="1"/>
      <c r="Y205" s="1"/>
    </row>
    <row r="206" spans="2:25" ht="22.5">
      <c r="B206"/>
      <c r="C206"/>
      <c r="D206" s="13" t="str">
        <f>CONCATENATE(H206,IF(AND(J206="",I206=L206),IF(L206="Identification","ID",L206),CONCATENATE(IF(L206="Identification","ID",I206),J206,(IF(K206="Identifier","ID",IF(AND(J206="",K206="Text"),"",K206))))))</f>
        <v>TypeCode</v>
      </c>
      <c r="E206" s="13" t="str">
        <f>CONCATENATE(IF(F206="","",CONCATENATE(F206,"_ ")),G206,". ",IF(H206="","",CONCATENATE(H206,"_ ")),"",I206,IF(AND(J206="",I206=L206),"",CONCATENATE(". ",IF(J206="","",CONCATENATE(J206,"_ ")),K206)))</f>
        <v>Despatched_ Transport Handling Unit. Type. Code</v>
      </c>
      <c r="F206" s="1" t="s">
        <v>462</v>
      </c>
      <c r="G206" s="1" t="s">
        <v>463</v>
      </c>
      <c r="I206" s="1" t="s">
        <v>8</v>
      </c>
      <c r="J206" s="1"/>
      <c r="K206" s="1" t="s">
        <v>590</v>
      </c>
      <c r="P206" s="1" t="s">
        <v>560</v>
      </c>
      <c r="Q206" s="1" t="s">
        <v>98</v>
      </c>
      <c r="R206" s="1" t="s">
        <v>466</v>
      </c>
      <c r="S206" s="1"/>
      <c r="T206" s="1"/>
      <c r="U206" s="1"/>
      <c r="V206" s="1"/>
      <c r="W206" s="1" t="s">
        <v>178</v>
      </c>
      <c r="X206" s="1"/>
      <c r="Y206" s="1"/>
    </row>
    <row r="207" spans="2:25" ht="33.75">
      <c r="B207" s="11"/>
      <c r="C207" s="11"/>
      <c r="D207" s="12" t="str">
        <f>CONCATENATE(IF(M207="","",CONCATENATE(M207,"")),"",N207)</f>
        <v>Handling UnitDespatch Line</v>
      </c>
      <c r="E207" s="12" t="str">
        <f>CONCATENATE(IF(F207="","",CONCATENATE(F207,"_ ")),G207,". ",IF(M207="","",CONCATENATE(M207,"_ ")),"",N207)</f>
        <v>Despatched_ Transport Handling Unit. Handling Unit_ Despatch Line</v>
      </c>
      <c r="F207" s="11" t="s">
        <v>462</v>
      </c>
      <c r="G207" s="11" t="s">
        <v>463</v>
      </c>
      <c r="H207" s="112" t="s">
        <v>467</v>
      </c>
      <c r="I207" s="112" t="s">
        <v>447</v>
      </c>
      <c r="J207" s="47"/>
      <c r="K207" s="112" t="s">
        <v>447</v>
      </c>
      <c r="L207" s="2" t="str">
        <f aca="true" t="shared" si="26" ref="L207:L217">IF(AND(OR(I207="Identification",I207="ID"),K207="Identifier"),I207,IF(AND(OR(I207="Time",I207="Date"),K207="Date Time"),I207,K207))</f>
        <v>Despatch Line</v>
      </c>
      <c r="M207" s="11" t="s">
        <v>467</v>
      </c>
      <c r="N207" s="11" t="s">
        <v>447</v>
      </c>
      <c r="O207" s="11"/>
      <c r="P207" s="11" t="s">
        <v>656</v>
      </c>
      <c r="Q207" s="11" t="s">
        <v>468</v>
      </c>
      <c r="R207" s="11" t="s">
        <v>469</v>
      </c>
      <c r="S207" s="11"/>
      <c r="T207" s="11"/>
      <c r="U207" s="11"/>
      <c r="V207" s="11"/>
      <c r="W207" s="11" t="s">
        <v>178</v>
      </c>
      <c r="X207" s="11"/>
      <c r="Y207" s="11"/>
    </row>
    <row r="208" spans="2:25" ht="22.5">
      <c r="B208" s="11"/>
      <c r="C208" s="11"/>
      <c r="D208" s="12" t="str">
        <f>CONCATENATE(IF(M208="","",CONCATENATE(M208,"")),"",N208)</f>
        <v>ActualPackage</v>
      </c>
      <c r="E208" s="12" t="str">
        <f>CONCATENATE(IF(F208="","",CONCATENATE(F208,"_ ")),G208,". ",IF(M208="","",CONCATENATE(M208,"_ ")),"",N208)</f>
        <v>Despatched_ Transport Handling Unit. Actual_ Package</v>
      </c>
      <c r="F208" s="11" t="s">
        <v>462</v>
      </c>
      <c r="G208" s="11" t="s">
        <v>463</v>
      </c>
      <c r="H208" s="112" t="s">
        <v>470</v>
      </c>
      <c r="I208" s="112" t="s">
        <v>321</v>
      </c>
      <c r="J208" s="47"/>
      <c r="K208" s="112" t="s">
        <v>321</v>
      </c>
      <c r="L208" s="2" t="str">
        <f t="shared" si="26"/>
        <v>Package</v>
      </c>
      <c r="M208" s="11" t="s">
        <v>470</v>
      </c>
      <c r="N208" s="11" t="s">
        <v>321</v>
      </c>
      <c r="O208" s="11"/>
      <c r="P208" s="11" t="s">
        <v>595</v>
      </c>
      <c r="Q208" s="11" t="s">
        <v>468</v>
      </c>
      <c r="R208" s="11" t="s">
        <v>471</v>
      </c>
      <c r="S208" s="11"/>
      <c r="T208" s="11"/>
      <c r="U208" s="11"/>
      <c r="V208" s="11"/>
      <c r="W208" s="11" t="s">
        <v>178</v>
      </c>
      <c r="X208" s="11"/>
      <c r="Y208" s="11"/>
    </row>
    <row r="209" spans="2:25" ht="12.75">
      <c r="B209" s="9"/>
      <c r="C209" s="9"/>
      <c r="D209" s="15" t="str">
        <f>CONCATENATE(IF(F209="","",CONCATENATE(F209,"")),"",G209)</f>
        <v>DestinationCountry</v>
      </c>
      <c r="E209" s="15" t="str">
        <f>CONCATENATE(IF(F209="","",CONCATENATE(F209,"_ ")),"",G209,". Details")</f>
        <v>Destination_ Country. Details</v>
      </c>
      <c r="F209" s="9" t="s">
        <v>614</v>
      </c>
      <c r="G209" s="28" t="s">
        <v>640</v>
      </c>
      <c r="H209" s="36"/>
      <c r="I209" s="32" t="s">
        <v>6</v>
      </c>
      <c r="J209" s="28"/>
      <c r="K209" s="32" t="s">
        <v>6</v>
      </c>
      <c r="L209" s="2" t="str">
        <f t="shared" si="26"/>
        <v>Details</v>
      </c>
      <c r="M209" s="89"/>
      <c r="N209" s="89"/>
      <c r="O209" s="36"/>
      <c r="P209" s="28"/>
      <c r="Q209" s="25" t="s">
        <v>24</v>
      </c>
      <c r="R209" s="55"/>
      <c r="S209" s="55" t="s">
        <v>178</v>
      </c>
      <c r="T209" s="55"/>
      <c r="U209" s="55" t="s">
        <v>178</v>
      </c>
      <c r="V209" s="55"/>
      <c r="W209" s="55"/>
      <c r="X209" s="55"/>
      <c r="Y209" s="55"/>
    </row>
    <row r="210" spans="2:25" ht="33.75">
      <c r="B210" s="1"/>
      <c r="C210" s="1"/>
      <c r="D210" s="13" t="str">
        <f>CONCATENATE(H210,IF(AND(J210="",I210=L210),IF(L210="Identification","ID",L210),CONCATENATE(IF(L210="Identification","ID",I210),J210,(IF(K210="Identifier","ID",IF(AND(J210="",K210="Text"),"",K210))))))</f>
        <v>IdentificationCode</v>
      </c>
      <c r="E210" s="13" t="str">
        <f>CONCATENATE(IF(F210="","",CONCATENATE(F210,"_ ")),G210,". ",IF(H210="","",CONCATENATE(H210,"_ ")),"",I210,IF(AND(J210="",I210=L210),"",CONCATENATE(". ",IF(J210="","",CONCATENATE(J210,"_ ")),K210)))</f>
        <v>Destination_ Country. Identification. Code</v>
      </c>
      <c r="F210" s="1" t="s">
        <v>614</v>
      </c>
      <c r="G210" s="17" t="s">
        <v>640</v>
      </c>
      <c r="H210" s="35"/>
      <c r="I210" s="17" t="s">
        <v>644</v>
      </c>
      <c r="J210" s="35"/>
      <c r="K210" s="17" t="s">
        <v>590</v>
      </c>
      <c r="L210" s="2" t="str">
        <f t="shared" si="26"/>
        <v>Code</v>
      </c>
      <c r="M210" s="88"/>
      <c r="N210" s="88"/>
      <c r="O210" s="35"/>
      <c r="P210" s="35" t="s">
        <v>561</v>
      </c>
      <c r="Q210" s="20" t="s">
        <v>98</v>
      </c>
      <c r="R210" s="56" t="s">
        <v>641</v>
      </c>
      <c r="S210" s="56" t="s">
        <v>178</v>
      </c>
      <c r="T210" s="56"/>
      <c r="U210" s="56" t="s">
        <v>178</v>
      </c>
      <c r="V210" s="56"/>
      <c r="W210" s="56"/>
      <c r="X210" s="56"/>
      <c r="Y210" s="56"/>
    </row>
    <row r="211" spans="2:25" ht="33.75">
      <c r="B211" s="9"/>
      <c r="C211" s="9"/>
      <c r="D211" s="15" t="str">
        <f>CONCATENATE(IF(F211="","",CONCATENATE(F211,"")),"",G211)</f>
        <v>DestinationParty</v>
      </c>
      <c r="E211" s="15" t="str">
        <f>CONCATENATE(IF(F211="","",CONCATENATE(F211,"_ ")),"",G211,". Details")</f>
        <v>Destination_ Party. Details</v>
      </c>
      <c r="F211" s="9" t="s">
        <v>614</v>
      </c>
      <c r="G211" s="32" t="s">
        <v>596</v>
      </c>
      <c r="H211" s="32"/>
      <c r="I211" s="32" t="s">
        <v>6</v>
      </c>
      <c r="J211" s="32"/>
      <c r="K211" s="32" t="s">
        <v>6</v>
      </c>
      <c r="L211" s="2" t="str">
        <f t="shared" si="26"/>
        <v>Details</v>
      </c>
      <c r="M211" s="89"/>
      <c r="N211" s="89"/>
      <c r="O211" s="32"/>
      <c r="P211" s="32"/>
      <c r="Q211" s="25" t="s">
        <v>24</v>
      </c>
      <c r="R211" s="34" t="s">
        <v>514</v>
      </c>
      <c r="S211" s="34" t="s">
        <v>178</v>
      </c>
      <c r="T211" s="34"/>
      <c r="U211" s="34" t="s">
        <v>178</v>
      </c>
      <c r="V211" s="34"/>
      <c r="W211" s="34"/>
      <c r="X211" s="34"/>
      <c r="Y211" s="34"/>
    </row>
    <row r="212" spans="2:25" ht="33.75">
      <c r="B212" s="1"/>
      <c r="C212" s="1"/>
      <c r="D212" s="13" t="str">
        <f>CONCATENATE(H212,IF(AND(J212="",I212=L212),IF(L212="Identification","ID",L212),CONCATENATE(IF(L212="Identification","ID",I212),J212,(IF(K212="Identifier","ID",IF(AND(J212="",K212="Text"),"",K212))))))</f>
        <v>ID</v>
      </c>
      <c r="E212" s="13" t="str">
        <f>CONCATENATE(IF(F212="","",CONCATENATE(F212,"_ ")),G212,". ",IF(H212="","",CONCATENATE(H212,"_ ")),"",I212,IF(AND(J212="",I212=L212),"",CONCATENATE(". ",IF(J212="","",CONCATENATE(J212,"_ ")),K212)))</f>
        <v>Destination_ Party. Identification</v>
      </c>
      <c r="F212" s="1" t="s">
        <v>614</v>
      </c>
      <c r="G212" s="30" t="s">
        <v>596</v>
      </c>
      <c r="H212" s="30"/>
      <c r="I212" s="30" t="s">
        <v>644</v>
      </c>
      <c r="J212" s="30"/>
      <c r="K212" s="30" t="s">
        <v>559</v>
      </c>
      <c r="L212" s="2" t="str">
        <f t="shared" si="26"/>
        <v>Identification</v>
      </c>
      <c r="M212" s="88"/>
      <c r="N212" s="88"/>
      <c r="O212" s="30"/>
      <c r="P212" s="30" t="s">
        <v>560</v>
      </c>
      <c r="Q212" s="20" t="s">
        <v>98</v>
      </c>
      <c r="R212" s="54" t="s">
        <v>598</v>
      </c>
      <c r="S212" s="54" t="s">
        <v>178</v>
      </c>
      <c r="T212" s="54"/>
      <c r="U212" s="54" t="s">
        <v>178</v>
      </c>
      <c r="V212" s="54"/>
      <c r="W212" s="54"/>
      <c r="X212" s="54"/>
      <c r="Y212" s="54"/>
    </row>
    <row r="213" spans="2:25" ht="22.5">
      <c r="B213" s="1"/>
      <c r="C213" s="1"/>
      <c r="D213" s="13" t="str">
        <f>CONCATENATE(H213,IF(AND(J213="",I213=L213),IF(L213="Identification","ID",L213),CONCATENATE(IF(L213="Identification","ID",I213),J213,(IF(K213="Identifier","ID",IF(AND(J213="",K213="Text"),"",K213))))))</f>
        <v>Account IdentificationCode</v>
      </c>
      <c r="E213" s="13" t="str">
        <f>CONCATENATE(IF(F213="","",CONCATENATE(F213,"_ ")),G213,". ",IF(H213="","",CONCATENATE(H213,"_ ")),"",I213,IF(AND(J213="",I213=L213),"",CONCATENATE(". ",IF(J213="","",CONCATENATE(J213,"_ ")),K213)))</f>
        <v>Destination_ Party. Account Identification. Code</v>
      </c>
      <c r="F213" s="1" t="s">
        <v>614</v>
      </c>
      <c r="G213" s="30" t="s">
        <v>596</v>
      </c>
      <c r="H213" s="30"/>
      <c r="I213" s="30" t="s">
        <v>692</v>
      </c>
      <c r="J213" s="30"/>
      <c r="K213" s="30" t="s">
        <v>590</v>
      </c>
      <c r="L213" s="2" t="str">
        <f t="shared" si="26"/>
        <v>Code</v>
      </c>
      <c r="M213" s="88"/>
      <c r="N213" s="88"/>
      <c r="O213" s="30"/>
      <c r="P213" s="30" t="s">
        <v>561</v>
      </c>
      <c r="Q213" s="20" t="s">
        <v>98</v>
      </c>
      <c r="R213" s="70" t="s">
        <v>56</v>
      </c>
      <c r="S213" s="70" t="s">
        <v>178</v>
      </c>
      <c r="T213" s="70"/>
      <c r="U213" s="70" t="s">
        <v>178</v>
      </c>
      <c r="V213" s="70"/>
      <c r="W213" s="70"/>
      <c r="X213" s="70"/>
      <c r="Y213" s="70"/>
    </row>
    <row r="214" spans="2:25" ht="22.5">
      <c r="B214" s="11"/>
      <c r="C214" s="11"/>
      <c r="D214" s="12" t="str">
        <f>CONCATENATE(IF(M214="","",CONCATENATE(M214,"")),"",N214)</f>
        <v>Party Name</v>
      </c>
      <c r="E214" s="12" t="str">
        <f>CONCATENATE(IF(F214="","",CONCATENATE(F214,"_ ")),G214,". ",IF(M214="","",CONCATENATE(M214,"_ ")),"",N214)</f>
        <v>Destination_ Party. Party Name</v>
      </c>
      <c r="F214" s="11" t="s">
        <v>614</v>
      </c>
      <c r="G214" s="16" t="s">
        <v>596</v>
      </c>
      <c r="H214" s="41">
        <f>IF(M214="","",M214)</f>
      </c>
      <c r="I214" s="41" t="str">
        <f>N214</f>
        <v>Party Name</v>
      </c>
      <c r="J214" s="41"/>
      <c r="K214" s="41" t="str">
        <f>N214</f>
        <v>Party Name</v>
      </c>
      <c r="L214" s="2" t="str">
        <f t="shared" si="26"/>
        <v>Party Name</v>
      </c>
      <c r="M214" s="16"/>
      <c r="N214" s="16" t="s">
        <v>163</v>
      </c>
      <c r="O214" s="31"/>
      <c r="P214" s="16" t="s">
        <v>595</v>
      </c>
      <c r="Q214" s="16" t="s">
        <v>25</v>
      </c>
      <c r="R214" s="71" t="s">
        <v>57</v>
      </c>
      <c r="S214" s="71" t="s">
        <v>178</v>
      </c>
      <c r="T214" s="71"/>
      <c r="U214" s="71" t="s">
        <v>178</v>
      </c>
      <c r="V214" s="71"/>
      <c r="W214" s="71"/>
      <c r="X214" s="71"/>
      <c r="Y214" s="71"/>
    </row>
    <row r="215" spans="2:25" ht="22.5">
      <c r="B215" s="11"/>
      <c r="C215" s="11"/>
      <c r="D215" s="12" t="str">
        <f>CONCATENATE(IF(M215="","",CONCATENATE(M215,"")),"",N215)</f>
        <v>Contact</v>
      </c>
      <c r="E215" s="12" t="str">
        <f>CONCATENATE(IF(F215="","",CONCATENATE(F215,"_ ")),G215,". ",IF(M215="","",CONCATENATE(M215,"_ ")),"",N215)</f>
        <v>Destination_ Party. Contact</v>
      </c>
      <c r="F215" s="11" t="s">
        <v>614</v>
      </c>
      <c r="G215" s="16" t="s">
        <v>596</v>
      </c>
      <c r="H215" s="41">
        <f>IF(M215="","",M215)</f>
      </c>
      <c r="I215" s="41" t="str">
        <f>N215</f>
        <v>Contact</v>
      </c>
      <c r="J215" s="41"/>
      <c r="K215" s="41" t="str">
        <f>N215</f>
        <v>Contact</v>
      </c>
      <c r="L215" s="2" t="str">
        <f t="shared" si="26"/>
        <v>Contact</v>
      </c>
      <c r="M215" s="16"/>
      <c r="N215" s="16" t="s">
        <v>599</v>
      </c>
      <c r="O215" s="31"/>
      <c r="P215" s="16" t="s">
        <v>595</v>
      </c>
      <c r="Q215" s="16" t="s">
        <v>25</v>
      </c>
      <c r="R215" s="71" t="s">
        <v>279</v>
      </c>
      <c r="S215" s="71" t="s">
        <v>178</v>
      </c>
      <c r="T215" s="71"/>
      <c r="U215" s="71" t="s">
        <v>178</v>
      </c>
      <c r="V215" s="71"/>
      <c r="W215" s="71"/>
      <c r="X215" s="71"/>
      <c r="Y215" s="71"/>
    </row>
    <row r="216" spans="2:25" ht="22.5">
      <c r="B216" s="11"/>
      <c r="C216" s="11"/>
      <c r="D216" s="12" t="str">
        <f>CONCATENATE(IF(M216="","",CONCATENATE(M216,"")),"",N216)</f>
        <v>Language</v>
      </c>
      <c r="E216" s="12" t="str">
        <f>CONCATENATE(IF(F216="","",CONCATENATE(F216,"_ ")),G216,". ",IF(M216="","",CONCATENATE(M216,"_ ")),"",N216)</f>
        <v>Destination_ Party. Language</v>
      </c>
      <c r="F216" s="11" t="s">
        <v>614</v>
      </c>
      <c r="G216" s="16" t="s">
        <v>596</v>
      </c>
      <c r="H216" s="41">
        <f>IF(M216="","",M216)</f>
      </c>
      <c r="I216" s="41" t="str">
        <f>N216</f>
        <v>Language</v>
      </c>
      <c r="J216" s="41"/>
      <c r="K216" s="17" t="s">
        <v>280</v>
      </c>
      <c r="L216" s="2" t="str">
        <f t="shared" si="26"/>
        <v>Language</v>
      </c>
      <c r="M216" s="16"/>
      <c r="N216" s="16" t="s">
        <v>280</v>
      </c>
      <c r="O216" s="31"/>
      <c r="P216" s="16" t="s">
        <v>595</v>
      </c>
      <c r="Q216" s="17" t="s">
        <v>25</v>
      </c>
      <c r="R216" s="71" t="s">
        <v>281</v>
      </c>
      <c r="S216" s="71" t="s">
        <v>178</v>
      </c>
      <c r="T216" s="71"/>
      <c r="U216" s="71" t="s">
        <v>178</v>
      </c>
      <c r="V216" s="71"/>
      <c r="W216" s="71"/>
      <c r="X216" s="71"/>
      <c r="Y216" s="71"/>
    </row>
    <row r="217" spans="2:25" ht="22.5">
      <c r="B217" s="11"/>
      <c r="C217" s="11"/>
      <c r="D217" s="12" t="str">
        <f>CONCATENATE(IF(M217="","",CONCATENATE(M217,"")),"",N217)</f>
        <v>Address</v>
      </c>
      <c r="E217" s="12" t="str">
        <f>CONCATENATE(IF(F217="","",CONCATENATE(F217,"_ ")),G217,". ",IF(M217="","",CONCATENATE(M217,"_ ")),"",N217)</f>
        <v>Destination_ Party. Address</v>
      </c>
      <c r="F217" s="11" t="s">
        <v>614</v>
      </c>
      <c r="G217" s="16" t="s">
        <v>596</v>
      </c>
      <c r="H217" s="41">
        <f>IF(M217="","",M217)</f>
      </c>
      <c r="I217" s="41" t="str">
        <f>N217</f>
        <v>Address</v>
      </c>
      <c r="J217" s="41"/>
      <c r="K217" s="41" t="str">
        <f>N217</f>
        <v>Address</v>
      </c>
      <c r="L217" s="2" t="str">
        <f t="shared" si="26"/>
        <v>Address</v>
      </c>
      <c r="M217" s="16"/>
      <c r="N217" s="16" t="s">
        <v>612</v>
      </c>
      <c r="O217" s="31"/>
      <c r="P217" s="16" t="s">
        <v>595</v>
      </c>
      <c r="Q217" s="16" t="s">
        <v>25</v>
      </c>
      <c r="R217" s="71" t="s">
        <v>58</v>
      </c>
      <c r="S217" s="71" t="s">
        <v>178</v>
      </c>
      <c r="T217" s="71"/>
      <c r="U217" s="71" t="s">
        <v>178</v>
      </c>
      <c r="V217" s="71"/>
      <c r="W217" s="71"/>
      <c r="X217" s="71"/>
      <c r="Y217" s="71"/>
    </row>
    <row r="218" spans="2:25" ht="33.75">
      <c r="B218" s="9"/>
      <c r="C218" s="9"/>
      <c r="D218" s="15" t="str">
        <f>CONCATENATE(IF(F218="","",CONCATENATE(F218,"")),"",G218)</f>
        <v>Exchange Rate</v>
      </c>
      <c r="E218" s="15" t="str">
        <f>CONCATENATE(IF(F218="","",CONCATENATE(F218,"_ ")),"",G218,". Details")</f>
        <v>Exchange Rate. Details</v>
      </c>
      <c r="F218" s="9"/>
      <c r="G218" s="19" t="s">
        <v>408</v>
      </c>
      <c r="H218" s="19"/>
      <c r="I218" s="19"/>
      <c r="J218" s="19"/>
      <c r="K218" s="107" t="s">
        <v>6</v>
      </c>
      <c r="L218" s="2" t="str">
        <f aca="true" t="shared" si="27" ref="L218:L227">IF(AND(OR(I218="Identification",I218="ID"),K218="Identifier"),I218,IF(AND(OR(I218="Time",I218="Date"),K218="DateTime"),I218,K218))</f>
        <v>Details</v>
      </c>
      <c r="M218" s="96"/>
      <c r="N218" s="96"/>
      <c r="O218" s="19"/>
      <c r="P218" s="19"/>
      <c r="Q218" s="26" t="s">
        <v>24</v>
      </c>
      <c r="R218" s="23" t="s">
        <v>422</v>
      </c>
      <c r="S218" s="23"/>
      <c r="T218" s="23"/>
      <c r="U218" s="23"/>
      <c r="V218" s="23"/>
      <c r="W218" s="23"/>
      <c r="X218" s="23"/>
      <c r="Y218" s="23" t="s">
        <v>178</v>
      </c>
    </row>
    <row r="219" spans="2:25" ht="33.75">
      <c r="B219" s="2"/>
      <c r="C219" s="2"/>
      <c r="D219" s="13" t="str">
        <f aca="true" t="shared" si="28" ref="D219:D225">CONCATENATE(H219,IF(AND(J219="",I219=L219),IF(L219="Identification","ID",L219),CONCATENATE(IF(L219="Identification","ID",I219),J219,(IF(K219="Identifier","ID",IF(AND(J219="",K219="Text"),"",K219))))))</f>
        <v>SourceCurrencyCode</v>
      </c>
      <c r="E219" s="13" t="str">
        <f aca="true" t="shared" si="29" ref="E219:E225">CONCATENATE(IF(F219="","",CONCATENATE(F219,"_ ")),G219,". ",IF(H219="","",CONCATENATE(H219,"_ ")),"",I219,IF(AND(J219="",I219=L219),"",CONCATENATE(". ",IF(J219="","",CONCATENATE(J219,"_ ")),K219)))</f>
        <v>Exchange Rate. Source_ Currency. Code</v>
      </c>
      <c r="F219" s="2"/>
      <c r="G219" s="20" t="s">
        <v>408</v>
      </c>
      <c r="H219" s="29" t="s">
        <v>420</v>
      </c>
      <c r="I219" s="20" t="s">
        <v>20</v>
      </c>
      <c r="J219" s="20"/>
      <c r="K219" s="20" t="s">
        <v>590</v>
      </c>
      <c r="L219" s="2" t="str">
        <f t="shared" si="27"/>
        <v>Code</v>
      </c>
      <c r="M219" s="97"/>
      <c r="N219" s="97"/>
      <c r="O219" s="20"/>
      <c r="P219" s="29" t="s">
        <v>560</v>
      </c>
      <c r="Q219" s="29" t="s">
        <v>98</v>
      </c>
      <c r="R219" s="21" t="s">
        <v>421</v>
      </c>
      <c r="S219" s="21"/>
      <c r="T219" s="21"/>
      <c r="U219" s="21"/>
      <c r="V219" s="21"/>
      <c r="W219" s="21"/>
      <c r="X219" s="21"/>
      <c r="Y219" s="21" t="s">
        <v>178</v>
      </c>
    </row>
    <row r="220" spans="2:25" ht="33.75">
      <c r="B220" s="2"/>
      <c r="C220" s="2"/>
      <c r="D220" s="13" t="str">
        <f t="shared" si="28"/>
        <v>SourceCurrency BaseAmount</v>
      </c>
      <c r="E220" s="13" t="str">
        <f t="shared" si="29"/>
        <v>Exchange Rate. Source_ Currency Base. Amount</v>
      </c>
      <c r="F220" s="2"/>
      <c r="G220" s="20" t="s">
        <v>408</v>
      </c>
      <c r="H220" s="20" t="s">
        <v>420</v>
      </c>
      <c r="I220" s="20" t="s">
        <v>416</v>
      </c>
      <c r="J220" s="20"/>
      <c r="K220" s="20" t="s">
        <v>593</v>
      </c>
      <c r="L220" s="2" t="str">
        <f t="shared" si="27"/>
        <v>Amount</v>
      </c>
      <c r="M220" s="97"/>
      <c r="N220" s="97"/>
      <c r="O220" s="20"/>
      <c r="P220" s="29" t="s">
        <v>561</v>
      </c>
      <c r="Q220" s="29" t="s">
        <v>98</v>
      </c>
      <c r="R220" s="70" t="s">
        <v>419</v>
      </c>
      <c r="S220" s="70"/>
      <c r="T220" s="70"/>
      <c r="U220" s="70"/>
      <c r="V220" s="70"/>
      <c r="W220" s="70"/>
      <c r="X220" s="70"/>
      <c r="Y220" s="70" t="s">
        <v>178</v>
      </c>
    </row>
    <row r="221" spans="2:25" ht="33.75">
      <c r="B221" s="2"/>
      <c r="C221" s="2"/>
      <c r="D221" s="13" t="str">
        <f t="shared" si="28"/>
        <v>TargetCurrencyCode</v>
      </c>
      <c r="E221" s="13" t="str">
        <f t="shared" si="29"/>
        <v>Exchange Rate. Target_ Currency. Code</v>
      </c>
      <c r="F221" s="2"/>
      <c r="G221" s="20" t="s">
        <v>408</v>
      </c>
      <c r="H221" s="29" t="s">
        <v>417</v>
      </c>
      <c r="I221" s="20" t="s">
        <v>20</v>
      </c>
      <c r="J221" s="20"/>
      <c r="K221" s="20" t="s">
        <v>590</v>
      </c>
      <c r="L221" s="2" t="str">
        <f t="shared" si="27"/>
        <v>Code</v>
      </c>
      <c r="M221" s="97"/>
      <c r="N221" s="97"/>
      <c r="O221" s="20"/>
      <c r="P221" s="29" t="s">
        <v>560</v>
      </c>
      <c r="Q221" s="29" t="s">
        <v>98</v>
      </c>
      <c r="R221" s="21" t="s">
        <v>418</v>
      </c>
      <c r="S221" s="21"/>
      <c r="T221" s="21"/>
      <c r="U221" s="21"/>
      <c r="V221" s="21"/>
      <c r="W221" s="21"/>
      <c r="X221" s="21"/>
      <c r="Y221" s="21" t="s">
        <v>178</v>
      </c>
    </row>
    <row r="222" spans="2:25" ht="22.5">
      <c r="B222" s="2"/>
      <c r="C222" s="2"/>
      <c r="D222" s="13" t="str">
        <f t="shared" si="28"/>
        <v>TargetCurrency BaseAmount</v>
      </c>
      <c r="E222" s="13" t="str">
        <f t="shared" si="29"/>
        <v>Exchange Rate. Target_ Currency Base. Amount</v>
      </c>
      <c r="F222" s="2"/>
      <c r="G222" s="20" t="s">
        <v>408</v>
      </c>
      <c r="H222" s="20" t="s">
        <v>417</v>
      </c>
      <c r="I222" s="20" t="s">
        <v>416</v>
      </c>
      <c r="J222" s="20"/>
      <c r="K222" s="20" t="s">
        <v>593</v>
      </c>
      <c r="L222" s="2" t="str">
        <f t="shared" si="27"/>
        <v>Amount</v>
      </c>
      <c r="M222" s="97"/>
      <c r="N222" s="97"/>
      <c r="O222" s="20"/>
      <c r="P222" s="29" t="s">
        <v>561</v>
      </c>
      <c r="Q222" s="29" t="s">
        <v>98</v>
      </c>
      <c r="R222" s="70" t="s">
        <v>415</v>
      </c>
      <c r="S222" s="70"/>
      <c r="T222" s="70"/>
      <c r="U222" s="70"/>
      <c r="V222" s="70"/>
      <c r="W222" s="70"/>
      <c r="X222" s="70"/>
      <c r="Y222" s="70" t="s">
        <v>178</v>
      </c>
    </row>
    <row r="223" spans="2:25" ht="33.75">
      <c r="B223" s="2"/>
      <c r="C223" s="2"/>
      <c r="D223" s="13" t="str">
        <f t="shared" si="28"/>
        <v>Exchange Market IdentificationID</v>
      </c>
      <c r="E223" s="13" t="str">
        <f t="shared" si="29"/>
        <v>Exchange Rate. Exchange Market Identification. Identifier</v>
      </c>
      <c r="F223" s="2"/>
      <c r="G223" s="20" t="s">
        <v>408</v>
      </c>
      <c r="H223" s="20"/>
      <c r="I223" s="20" t="s">
        <v>414</v>
      </c>
      <c r="J223" s="20"/>
      <c r="K223" s="20" t="s">
        <v>559</v>
      </c>
      <c r="L223" s="2" t="str">
        <f t="shared" si="27"/>
        <v>Identifier</v>
      </c>
      <c r="M223" s="97"/>
      <c r="N223" s="97"/>
      <c r="O223" s="20"/>
      <c r="P223" s="29" t="s">
        <v>561</v>
      </c>
      <c r="Q223" s="29" t="s">
        <v>98</v>
      </c>
      <c r="R223" s="21" t="s">
        <v>413</v>
      </c>
      <c r="S223" s="21"/>
      <c r="T223" s="21"/>
      <c r="U223" s="21"/>
      <c r="V223" s="21"/>
      <c r="W223" s="21"/>
      <c r="X223" s="21"/>
      <c r="Y223" s="21" t="s">
        <v>178</v>
      </c>
    </row>
    <row r="224" spans="2:25" ht="33.75">
      <c r="B224" s="2"/>
      <c r="C224" s="2"/>
      <c r="D224" s="13" t="str">
        <f t="shared" si="28"/>
        <v>Calculation RateNumeric</v>
      </c>
      <c r="E224" s="13" t="str">
        <f t="shared" si="29"/>
        <v>Exchange Rate. Calculation Rate. Numeric</v>
      </c>
      <c r="F224" s="2"/>
      <c r="G224" s="20" t="s">
        <v>408</v>
      </c>
      <c r="H224" s="20"/>
      <c r="I224" s="20" t="s">
        <v>412</v>
      </c>
      <c r="J224" s="20"/>
      <c r="K224" s="20" t="s">
        <v>108</v>
      </c>
      <c r="L224" s="2" t="str">
        <f t="shared" si="27"/>
        <v>Numeric</v>
      </c>
      <c r="M224" s="97"/>
      <c r="N224" s="97"/>
      <c r="O224" s="20"/>
      <c r="P224" s="29" t="s">
        <v>560</v>
      </c>
      <c r="Q224" s="29" t="s">
        <v>98</v>
      </c>
      <c r="R224" s="21" t="s">
        <v>411</v>
      </c>
      <c r="S224" s="21"/>
      <c r="T224" s="21"/>
      <c r="U224" s="21"/>
      <c r="V224" s="21"/>
      <c r="W224" s="21"/>
      <c r="X224" s="21"/>
      <c r="Y224" s="21" t="s">
        <v>178</v>
      </c>
    </row>
    <row r="225" spans="2:25" ht="12.75">
      <c r="B225" s="2"/>
      <c r="C225" s="2"/>
      <c r="D225" s="13" t="str">
        <f t="shared" si="28"/>
        <v>Date</v>
      </c>
      <c r="E225" s="13" t="str">
        <f t="shared" si="29"/>
        <v>Exchange Rate. Date</v>
      </c>
      <c r="F225" s="2"/>
      <c r="G225" s="20" t="s">
        <v>408</v>
      </c>
      <c r="H225" s="20"/>
      <c r="I225" s="20" t="s">
        <v>14</v>
      </c>
      <c r="J225" s="20"/>
      <c r="K225" s="105" t="s">
        <v>14</v>
      </c>
      <c r="L225" s="2" t="str">
        <f t="shared" si="27"/>
        <v>Date</v>
      </c>
      <c r="M225" s="97"/>
      <c r="N225" s="97"/>
      <c r="O225" s="20"/>
      <c r="P225" s="29" t="s">
        <v>561</v>
      </c>
      <c r="Q225" s="29" t="s">
        <v>98</v>
      </c>
      <c r="R225" s="21" t="s">
        <v>410</v>
      </c>
      <c r="S225" s="21"/>
      <c r="T225" s="21"/>
      <c r="U225" s="21"/>
      <c r="V225" s="21"/>
      <c r="W225" s="21"/>
      <c r="X225" s="21"/>
      <c r="Y225" s="21" t="s">
        <v>178</v>
      </c>
    </row>
    <row r="226" spans="2:25" ht="22.5">
      <c r="B226" s="11"/>
      <c r="C226" s="11"/>
      <c r="D226" s="12" t="str">
        <f>CONCATENATE(IF(M226="","",CONCATENATE(M226,"")),"",N226)</f>
        <v>Allowance Charge</v>
      </c>
      <c r="E226" s="12" t="str">
        <f>CONCATENATE(IF(F226="","",CONCATENATE(F226,"_ ")),G226,". ",IF(M226="","",CONCATENATE(M226,"_ ")),"",N226)</f>
        <v>Exchange Rate. Allowance Charge</v>
      </c>
      <c r="F226" s="11"/>
      <c r="G226" s="16" t="s">
        <v>408</v>
      </c>
      <c r="H226" s="47"/>
      <c r="I226" s="16" t="s">
        <v>159</v>
      </c>
      <c r="J226" s="47"/>
      <c r="K226" s="16" t="s">
        <v>159</v>
      </c>
      <c r="L226" s="2" t="str">
        <f t="shared" si="27"/>
        <v>Allowance Charge</v>
      </c>
      <c r="M226" s="16"/>
      <c r="N226" s="16" t="s">
        <v>159</v>
      </c>
      <c r="O226" s="16"/>
      <c r="P226" s="16" t="s">
        <v>595</v>
      </c>
      <c r="Q226" s="16" t="s">
        <v>25</v>
      </c>
      <c r="R226" s="71" t="s">
        <v>409</v>
      </c>
      <c r="S226" s="71"/>
      <c r="T226" s="71"/>
      <c r="U226" s="71"/>
      <c r="V226" s="71"/>
      <c r="W226" s="71"/>
      <c r="X226" s="71"/>
      <c r="Y226" s="71" t="s">
        <v>178</v>
      </c>
    </row>
    <row r="227" spans="2:25" ht="22.5">
      <c r="B227" s="11"/>
      <c r="C227" s="11"/>
      <c r="D227" s="12" t="str">
        <f>CONCATENATE(IF(F227="","",CONCATENATE(F227,"")),"",G227)</f>
        <v>Exchange Rate</v>
      </c>
      <c r="E227" s="12" t="str">
        <f>CONCATENATE(IF(F227="","",CONCATENATE(F227,"_ ")),"",G227,". Details")</f>
        <v>Exchange Rate. Details</v>
      </c>
      <c r="F227" s="11"/>
      <c r="G227" s="16" t="s">
        <v>408</v>
      </c>
      <c r="H227" s="16" t="s">
        <v>407</v>
      </c>
      <c r="I227" s="16" t="s">
        <v>655</v>
      </c>
      <c r="J227" s="47"/>
      <c r="K227" s="16" t="s">
        <v>655</v>
      </c>
      <c r="L227" s="11" t="str">
        <f t="shared" si="27"/>
        <v>Contract</v>
      </c>
      <c r="M227" s="16" t="s">
        <v>407</v>
      </c>
      <c r="N227" s="16" t="s">
        <v>655</v>
      </c>
      <c r="O227" s="16"/>
      <c r="P227" s="16" t="s">
        <v>561</v>
      </c>
      <c r="Q227" s="16" t="s">
        <v>25</v>
      </c>
      <c r="R227" s="71" t="s">
        <v>406</v>
      </c>
      <c r="S227" s="71"/>
      <c r="T227" s="71"/>
      <c r="U227" s="71"/>
      <c r="V227" s="71"/>
      <c r="W227" s="71"/>
      <c r="X227" s="71"/>
      <c r="Y227" s="71" t="s">
        <v>178</v>
      </c>
    </row>
    <row r="228" spans="2:25" ht="33.75">
      <c r="B228" s="9"/>
      <c r="C228" s="9"/>
      <c r="D228" s="15" t="str">
        <f>CONCATENATE(IF(F228="","",CONCATENATE(F228,"")),"",G228)</f>
        <v>FI Branch</v>
      </c>
      <c r="E228" s="15" t="str">
        <f>CONCATENATE(IF(F228="","",CONCATENATE(F228,"_ ")),"",G228,". Details")</f>
        <v>FI Branch. Details</v>
      </c>
      <c r="F228" s="9"/>
      <c r="G228" s="32" t="s">
        <v>195</v>
      </c>
      <c r="H228" s="32"/>
      <c r="I228" s="32" t="s">
        <v>6</v>
      </c>
      <c r="J228" s="32"/>
      <c r="K228" s="32" t="s">
        <v>6</v>
      </c>
      <c r="L228" s="2" t="str">
        <f aca="true" t="shared" si="30" ref="L228:L236">IF(AND(OR(I228="Identification",I228="ID"),K228="Identifier"),I228,IF(AND(OR(I228="Time",I228="Date"),K228="Date Time"),I228,K228))</f>
        <v>Details</v>
      </c>
      <c r="M228" s="89"/>
      <c r="N228" s="89"/>
      <c r="O228" s="32"/>
      <c r="P228" s="32"/>
      <c r="Q228" s="25" t="s">
        <v>24</v>
      </c>
      <c r="R228" s="23" t="s">
        <v>245</v>
      </c>
      <c r="S228" s="23" t="s">
        <v>178</v>
      </c>
      <c r="T228" s="23"/>
      <c r="U228" s="23" t="s">
        <v>178</v>
      </c>
      <c r="V228" s="23"/>
      <c r="W228" s="23"/>
      <c r="X228" s="23"/>
      <c r="Y228" s="23" t="s">
        <v>178</v>
      </c>
    </row>
    <row r="229" spans="2:25" ht="22.5">
      <c r="B229" s="1"/>
      <c r="C229" s="1"/>
      <c r="D229" s="13" t="str">
        <f>CONCATENATE(H229,IF(AND(J229="",I229=L229),IF(L229="Identification","ID",L229),CONCATENATE(IF(L229="Identification","ID",I229),J229,(IF(K229="Identifier","ID",IF(AND(J229="",K229="Text"),"",K229))))))</f>
        <v>ID</v>
      </c>
      <c r="E229" s="13" t="str">
        <f>CONCATENATE(IF(F229="","",CONCATENATE(F229,"_ ")),G229,". ",IF(H229="","",CONCATENATE(H229,"_ ")),"",I229,IF(AND(J229="",I229=L229),"",CONCATENATE(". ",IF(J229="","",CONCATENATE(J229,"_ ")),K229)))</f>
        <v>FI Branch. Identification</v>
      </c>
      <c r="F229" s="1"/>
      <c r="G229" s="30" t="s">
        <v>195</v>
      </c>
      <c r="H229" s="30"/>
      <c r="I229" s="30" t="s">
        <v>644</v>
      </c>
      <c r="J229" s="30"/>
      <c r="K229" s="30" t="s">
        <v>559</v>
      </c>
      <c r="L229" s="2" t="str">
        <f t="shared" si="30"/>
        <v>Identification</v>
      </c>
      <c r="M229" s="88"/>
      <c r="N229" s="88"/>
      <c r="O229" s="30"/>
      <c r="P229" s="30" t="s">
        <v>560</v>
      </c>
      <c r="Q229" s="20" t="s">
        <v>98</v>
      </c>
      <c r="R229" s="54" t="s">
        <v>246</v>
      </c>
      <c r="S229" s="54" t="s">
        <v>178</v>
      </c>
      <c r="T229" s="54"/>
      <c r="U229" s="54" t="s">
        <v>178</v>
      </c>
      <c r="V229" s="54"/>
      <c r="W229" s="54"/>
      <c r="X229" s="54"/>
      <c r="Y229" s="54" t="s">
        <v>178</v>
      </c>
    </row>
    <row r="230" spans="2:25" ht="12.75">
      <c r="B230" s="1"/>
      <c r="C230" s="1"/>
      <c r="D230" s="13" t="str">
        <f>CONCATENATE(H230,IF(AND(J230="",I230=L230),IF(L230="Identification","ID",L230),CONCATENATE(IF(L230="Identification","ID",I230),J230,(IF(K230="Identifier","ID",IF(AND(J230="",K230="Text"),"",K230))))))</f>
        <v>Name</v>
      </c>
      <c r="E230" s="13" t="str">
        <f>CONCATENATE(IF(F230="","",CONCATENATE(F230,"_ ")),G230,". ",IF(H230="","",CONCATENATE(H230,"_ ")),"",I230,IF(AND(J230="",I230=L230),"",CONCATENATE(". ",IF(J230="","",CONCATENATE(J230,"_ ")),K230)))</f>
        <v>FI Branch. Name. Text</v>
      </c>
      <c r="F230" s="1"/>
      <c r="G230" s="30" t="s">
        <v>195</v>
      </c>
      <c r="H230" s="30"/>
      <c r="I230" s="30" t="s">
        <v>603</v>
      </c>
      <c r="J230" s="30"/>
      <c r="K230" s="20" t="s">
        <v>604</v>
      </c>
      <c r="L230" s="2" t="str">
        <f t="shared" si="30"/>
        <v>Text</v>
      </c>
      <c r="M230" s="88"/>
      <c r="N230" s="88"/>
      <c r="O230" s="30"/>
      <c r="P230" s="30" t="s">
        <v>561</v>
      </c>
      <c r="Q230" s="20" t="s">
        <v>98</v>
      </c>
      <c r="R230" s="54" t="s">
        <v>247</v>
      </c>
      <c r="S230" s="54" t="s">
        <v>178</v>
      </c>
      <c r="T230" s="54"/>
      <c r="U230" s="54" t="s">
        <v>178</v>
      </c>
      <c r="V230" s="54"/>
      <c r="W230" s="54"/>
      <c r="X230" s="54"/>
      <c r="Y230" s="54" t="s">
        <v>178</v>
      </c>
    </row>
    <row r="231" spans="2:25" ht="33.75">
      <c r="B231" s="11"/>
      <c r="C231" s="11"/>
      <c r="D231" s="12" t="str">
        <f>CONCATENATE(IF(M231="","",CONCATENATE(M231,"")),"",N231)</f>
        <v>Financial Institution</v>
      </c>
      <c r="E231" s="12" t="str">
        <f>CONCATENATE(IF(F231="","",CONCATENATE(F231,"_ ")),G231,". ",IF(M231="","",CONCATENATE(M231,"_ ")),"",N231)</f>
        <v>FI Branch. Financial Institution</v>
      </c>
      <c r="F231" s="11"/>
      <c r="G231" s="16" t="s">
        <v>195</v>
      </c>
      <c r="H231" s="41">
        <f>IF(M231="","",M231)</f>
      </c>
      <c r="I231" s="41" t="str">
        <f>N231</f>
        <v>Financial Institution</v>
      </c>
      <c r="J231" s="41"/>
      <c r="K231" s="41" t="str">
        <f>N231</f>
        <v>Financial Institution</v>
      </c>
      <c r="L231" s="2" t="str">
        <f t="shared" si="30"/>
        <v>Financial Institution</v>
      </c>
      <c r="M231" s="16"/>
      <c r="N231" s="16" t="s">
        <v>196</v>
      </c>
      <c r="O231" s="31"/>
      <c r="P231" s="16" t="s">
        <v>560</v>
      </c>
      <c r="Q231" s="16" t="s">
        <v>25</v>
      </c>
      <c r="R231" s="71" t="s">
        <v>248</v>
      </c>
      <c r="S231" s="71" t="s">
        <v>178</v>
      </c>
      <c r="T231" s="71"/>
      <c r="U231" s="71" t="s">
        <v>178</v>
      </c>
      <c r="V231" s="71"/>
      <c r="W231" s="71"/>
      <c r="X231" s="71"/>
      <c r="Y231" s="71" t="s">
        <v>178</v>
      </c>
    </row>
    <row r="232" spans="2:25" ht="33.75">
      <c r="B232" s="11"/>
      <c r="C232" s="11"/>
      <c r="D232" s="12" t="str">
        <f>CONCATENATE(IF(M232="","",CONCATENATE(M232,"")),"",N232)</f>
        <v>Address</v>
      </c>
      <c r="E232" s="12" t="str">
        <f>CONCATENATE(IF(F232="","",CONCATENATE(F232,"_ ")),G232,". ",IF(M232="","",CONCATENATE(M232,"_ ")),"",N232)</f>
        <v>FI Branch. Address</v>
      </c>
      <c r="F232" s="11"/>
      <c r="G232" s="16" t="s">
        <v>195</v>
      </c>
      <c r="H232" s="41">
        <f>IF(M232="","",M232)</f>
      </c>
      <c r="I232" s="41" t="str">
        <f>N232</f>
        <v>Address</v>
      </c>
      <c r="J232" s="41"/>
      <c r="K232" s="41" t="str">
        <f>N232</f>
        <v>Address</v>
      </c>
      <c r="L232" s="2" t="str">
        <f t="shared" si="30"/>
        <v>Address</v>
      </c>
      <c r="M232" s="16"/>
      <c r="N232" s="16" t="s">
        <v>612</v>
      </c>
      <c r="O232" s="31"/>
      <c r="P232" s="16" t="s">
        <v>561</v>
      </c>
      <c r="Q232" s="16" t="s">
        <v>25</v>
      </c>
      <c r="R232" s="71" t="s">
        <v>249</v>
      </c>
      <c r="S232" s="71" t="s">
        <v>178</v>
      </c>
      <c r="T232" s="71"/>
      <c r="U232" s="71" t="s">
        <v>178</v>
      </c>
      <c r="V232" s="71"/>
      <c r="W232" s="71"/>
      <c r="X232" s="71"/>
      <c r="Y232" s="71" t="s">
        <v>178</v>
      </c>
    </row>
    <row r="233" spans="2:25" ht="22.5">
      <c r="B233" s="9"/>
      <c r="C233" s="9"/>
      <c r="D233" s="15" t="str">
        <f>CONCATENATE(IF(F233="","",CONCATENATE(F233,"")),"",G233)</f>
        <v>Financial Institution</v>
      </c>
      <c r="E233" s="15" t="str">
        <f>CONCATENATE(IF(F233="","",CONCATENATE(F233,"_ ")),"",G233,". Details")</f>
        <v>Financial Institution. Details</v>
      </c>
      <c r="F233" s="9"/>
      <c r="G233" s="32" t="s">
        <v>196</v>
      </c>
      <c r="H233" s="32"/>
      <c r="I233" s="32" t="s">
        <v>6</v>
      </c>
      <c r="J233" s="32"/>
      <c r="K233" s="32" t="s">
        <v>6</v>
      </c>
      <c r="L233" s="2" t="str">
        <f t="shared" si="30"/>
        <v>Details</v>
      </c>
      <c r="M233" s="89"/>
      <c r="N233" s="89"/>
      <c r="O233" s="32"/>
      <c r="P233" s="32"/>
      <c r="Q233" s="25" t="s">
        <v>24</v>
      </c>
      <c r="R233" s="34" t="s">
        <v>250</v>
      </c>
      <c r="S233" s="23" t="s">
        <v>178</v>
      </c>
      <c r="T233" s="23"/>
      <c r="U233" s="23" t="s">
        <v>178</v>
      </c>
      <c r="V233" s="23"/>
      <c r="W233" s="23"/>
      <c r="X233" s="23"/>
      <c r="Y233" s="23" t="s">
        <v>178</v>
      </c>
    </row>
    <row r="234" spans="2:25" ht="33.75">
      <c r="B234" s="1"/>
      <c r="C234" s="1"/>
      <c r="D234" s="13" t="str">
        <f>CONCATENATE(H234,IF(AND(J234="",I234=L234),IF(L234="Identification","ID",L234),CONCATENATE(IF(L234="Identification","ID",I234),J234,(IF(K234="Identifier","ID",IF(AND(J234="",K234="Text"),"",K234))))))</f>
        <v>ID</v>
      </c>
      <c r="E234" s="13" t="str">
        <f>CONCATENATE(IF(F234="","",CONCATENATE(F234,"_ ")),G234,". ",IF(H234="","",CONCATENATE(H234,"_ ")),"",I234,IF(AND(J234="",I234=L234),"",CONCATENATE(". ",IF(J234="","",CONCATENATE(J234,"_ ")),K234)))</f>
        <v>Financial Institution. Identification</v>
      </c>
      <c r="F234" s="1"/>
      <c r="G234" s="30" t="s">
        <v>196</v>
      </c>
      <c r="H234" s="30"/>
      <c r="I234" s="30" t="s">
        <v>644</v>
      </c>
      <c r="J234" s="30"/>
      <c r="K234" s="30" t="s">
        <v>559</v>
      </c>
      <c r="L234" s="2" t="str">
        <f t="shared" si="30"/>
        <v>Identification</v>
      </c>
      <c r="M234" s="88"/>
      <c r="N234" s="88"/>
      <c r="O234" s="30"/>
      <c r="P234" s="30" t="s">
        <v>560</v>
      </c>
      <c r="Q234" s="20" t="s">
        <v>98</v>
      </c>
      <c r="R234" s="54" t="s">
        <v>251</v>
      </c>
      <c r="S234" s="54" t="s">
        <v>178</v>
      </c>
      <c r="T234" s="54"/>
      <c r="U234" s="54" t="s">
        <v>178</v>
      </c>
      <c r="V234" s="54"/>
      <c r="W234" s="54"/>
      <c r="X234" s="54"/>
      <c r="Y234" s="54" t="s">
        <v>178</v>
      </c>
    </row>
    <row r="235" spans="2:25" ht="12.75">
      <c r="B235" s="1"/>
      <c r="C235" s="1"/>
      <c r="D235" s="13" t="str">
        <f>CONCATENATE(H235,IF(AND(J235="",I235=L235),IF(L235="Identification","ID",L235),CONCATENATE(IF(L235="Identification","ID",I235),J235,(IF(K235="Identifier","ID",IF(AND(J235="",K235="Text"),"",K235))))))</f>
        <v>Name</v>
      </c>
      <c r="E235" s="13" t="str">
        <f>CONCATENATE(IF(F235="","",CONCATENATE(F235,"_ ")),G235,". ",IF(H235="","",CONCATENATE(H235,"_ ")),"",I235,IF(AND(J235="",I235=L235),"",CONCATENATE(". ",IF(J235="","",CONCATENATE(J235,"_ ")),K235)))</f>
        <v>Financial Institution. Name. Text</v>
      </c>
      <c r="F235" s="1"/>
      <c r="G235" s="30" t="s">
        <v>196</v>
      </c>
      <c r="H235" s="30"/>
      <c r="I235" s="30" t="s">
        <v>603</v>
      </c>
      <c r="J235" s="30"/>
      <c r="K235" s="20" t="s">
        <v>604</v>
      </c>
      <c r="L235" s="2" t="str">
        <f t="shared" si="30"/>
        <v>Text</v>
      </c>
      <c r="M235" s="88"/>
      <c r="N235" s="88"/>
      <c r="O235" s="30"/>
      <c r="P235" s="30" t="s">
        <v>561</v>
      </c>
      <c r="Q235" s="20" t="s">
        <v>98</v>
      </c>
      <c r="R235" s="54" t="s">
        <v>252</v>
      </c>
      <c r="S235" s="54" t="s">
        <v>178</v>
      </c>
      <c r="T235" s="54"/>
      <c r="U235" s="54" t="s">
        <v>178</v>
      </c>
      <c r="V235" s="54"/>
      <c r="W235" s="54"/>
      <c r="X235" s="54"/>
      <c r="Y235" s="54" t="s">
        <v>178</v>
      </c>
    </row>
    <row r="236" spans="2:25" ht="33.75">
      <c r="B236" s="11"/>
      <c r="C236" s="11"/>
      <c r="D236" s="12" t="str">
        <f>CONCATENATE(IF(M236="","",CONCATENATE(M236,"")),"",N236)</f>
        <v>Address</v>
      </c>
      <c r="E236" s="12" t="str">
        <f>CONCATENATE(IF(F236="","",CONCATENATE(F236,"_ ")),G236,". ",IF(M236="","",CONCATENATE(M236,"_ ")),"",N236)</f>
        <v>Financial Institution. Address</v>
      </c>
      <c r="F236" s="11"/>
      <c r="G236" s="16" t="s">
        <v>196</v>
      </c>
      <c r="H236" s="41">
        <f>IF(M236="","",M236)</f>
      </c>
      <c r="I236" s="41" t="str">
        <f>N236</f>
        <v>Address</v>
      </c>
      <c r="J236" s="41"/>
      <c r="K236" s="41" t="str">
        <f>N236</f>
        <v>Address</v>
      </c>
      <c r="L236" s="2" t="str">
        <f t="shared" si="30"/>
        <v>Address</v>
      </c>
      <c r="M236" s="16"/>
      <c r="N236" s="16" t="s">
        <v>612</v>
      </c>
      <c r="O236" s="31"/>
      <c r="P236" s="16" t="s">
        <v>561</v>
      </c>
      <c r="Q236" s="16" t="s">
        <v>25</v>
      </c>
      <c r="R236" s="71" t="s">
        <v>253</v>
      </c>
      <c r="S236" s="71" t="s">
        <v>178</v>
      </c>
      <c r="T236" s="71"/>
      <c r="U236" s="71" t="s">
        <v>178</v>
      </c>
      <c r="V236" s="71"/>
      <c r="W236" s="71"/>
      <c r="X236" s="71"/>
      <c r="Y236" s="71" t="s">
        <v>178</v>
      </c>
    </row>
    <row r="237" spans="2:25" ht="22.5">
      <c r="B237" s="9"/>
      <c r="C237" s="9"/>
      <c r="D237" s="15" t="str">
        <f>CONCATENATE(IF(F237="","",CONCATENATE(F237,"")),"",G237)</f>
        <v>Freight ForwarderParty</v>
      </c>
      <c r="E237" s="15" t="str">
        <f>CONCATENATE(IF(F237="","",CONCATENATE(F237,"_ ")),"",G237,". Details")</f>
        <v>Freight Forwarder_ Party. Details</v>
      </c>
      <c r="F237" s="9" t="s">
        <v>158</v>
      </c>
      <c r="G237" s="32" t="s">
        <v>596</v>
      </c>
      <c r="H237" s="32"/>
      <c r="I237" s="32" t="s">
        <v>6</v>
      </c>
      <c r="J237" s="32"/>
      <c r="K237" s="32" t="s">
        <v>6</v>
      </c>
      <c r="L237" s="32"/>
      <c r="M237" s="46"/>
      <c r="N237" s="46"/>
      <c r="O237" s="32"/>
      <c r="P237" s="32"/>
      <c r="Q237" s="19" t="s">
        <v>24</v>
      </c>
      <c r="R237" s="34" t="s">
        <v>597</v>
      </c>
      <c r="S237" s="34" t="s">
        <v>178</v>
      </c>
      <c r="T237" s="34"/>
      <c r="U237" s="34" t="s">
        <v>178</v>
      </c>
      <c r="V237" s="34"/>
      <c r="W237" s="34" t="s">
        <v>178</v>
      </c>
      <c r="X237" s="34" t="s">
        <v>178</v>
      </c>
      <c r="Y237" s="34"/>
    </row>
    <row r="238" spans="2:25" ht="33.75">
      <c r="B238" s="1"/>
      <c r="C238" s="1"/>
      <c r="D238" s="13" t="str">
        <f>CONCATENATE(H238,IF(AND(J238="",I238=L238),IF(L238="Identification","ID",L238),CONCATENATE(IF(L238="Identification","ID",I238),J238,(IF(K238="Identifier","ID",IF(AND(J238="",K238="Text"),"",K238))))))</f>
        <v>ID</v>
      </c>
      <c r="E238" s="13" t="str">
        <f>CONCATENATE(IF(F238="","",CONCATENATE(F238,"_ ")),G238,". ",IF(H238="","",CONCATENATE(H238,"_ ")),"",I238,IF(AND(J238="",I238=L238),"",CONCATENATE(". ",IF(J238="","",CONCATENATE(J238,"_ ")),K238)))</f>
        <v>Freight Forwarder_ Party. Identification</v>
      </c>
      <c r="F238" s="1" t="s">
        <v>158</v>
      </c>
      <c r="G238" s="30" t="s">
        <v>596</v>
      </c>
      <c r="H238" s="30"/>
      <c r="I238" s="30" t="s">
        <v>644</v>
      </c>
      <c r="J238" s="30"/>
      <c r="K238" s="30" t="s">
        <v>559</v>
      </c>
      <c r="L238" s="35" t="str">
        <f>IF(AND(OR(I238="Identification",I238="ID"),K238="Identifier"),I238,IF(AND(OR(I238="Time",I238="Date"),K238="Date Time"),I238,K238))</f>
        <v>Identification</v>
      </c>
      <c r="M238" s="42"/>
      <c r="N238" s="42"/>
      <c r="O238" s="30"/>
      <c r="P238" s="39" t="s">
        <v>560</v>
      </c>
      <c r="Q238" s="29" t="s">
        <v>98</v>
      </c>
      <c r="R238" s="54" t="s">
        <v>598</v>
      </c>
      <c r="S238" s="54" t="s">
        <v>178</v>
      </c>
      <c r="T238" s="54"/>
      <c r="U238" s="54" t="s">
        <v>178</v>
      </c>
      <c r="V238" s="54"/>
      <c r="W238" s="54" t="s">
        <v>178</v>
      </c>
      <c r="X238" s="54" t="s">
        <v>178</v>
      </c>
      <c r="Y238" s="54"/>
    </row>
    <row r="239" spans="2:25" ht="22.5">
      <c r="B239" s="11"/>
      <c r="C239" s="11"/>
      <c r="D239" s="12" t="str">
        <f>CONCATENATE(IF(M239="","",CONCATENATE(M239,"")),"",N239)</f>
        <v>Party Name</v>
      </c>
      <c r="E239" s="12" t="str">
        <f>CONCATENATE(IF(F239="","",CONCATENATE(F239,"_ ")),G239,". ",IF(M239="","",CONCATENATE(M239,"_ ")),"",N239)</f>
        <v>Freight Forwarder_ Party. Party Name</v>
      </c>
      <c r="F239" s="11" t="s">
        <v>158</v>
      </c>
      <c r="G239" s="33" t="s">
        <v>596</v>
      </c>
      <c r="H239" s="41">
        <f>IF(M239="","",M239)</f>
      </c>
      <c r="I239" s="41" t="str">
        <f>N239</f>
        <v>Party Name</v>
      </c>
      <c r="J239" s="41"/>
      <c r="K239" s="41" t="str">
        <f>N239</f>
        <v>Party Name</v>
      </c>
      <c r="L239" s="43"/>
      <c r="M239" s="33"/>
      <c r="N239" s="33" t="s">
        <v>163</v>
      </c>
      <c r="O239" s="33"/>
      <c r="P239" s="40" t="s">
        <v>595</v>
      </c>
      <c r="Q239" s="22" t="s">
        <v>25</v>
      </c>
      <c r="R239" s="71" t="s">
        <v>57</v>
      </c>
      <c r="S239" s="71" t="s">
        <v>178</v>
      </c>
      <c r="T239" s="71"/>
      <c r="U239" s="71" t="s">
        <v>178</v>
      </c>
      <c r="V239" s="71"/>
      <c r="W239" s="71" t="s">
        <v>178</v>
      </c>
      <c r="X239" s="71" t="s">
        <v>178</v>
      </c>
      <c r="Y239" s="71"/>
    </row>
    <row r="240" spans="2:25" ht="22.5">
      <c r="B240" s="11"/>
      <c r="C240" s="11"/>
      <c r="D240" s="12" t="str">
        <f>CONCATENATE(IF(M240="","",CONCATENATE(M240,"")),"",N240)</f>
        <v>Address</v>
      </c>
      <c r="E240" s="12" t="str">
        <f>CONCATENATE(IF(F240="","",CONCATENATE(F240,"_ ")),G240,". ",IF(M240="","",CONCATENATE(M240,"_ ")),"",N240)</f>
        <v>Freight Forwarder_ Party. Address</v>
      </c>
      <c r="F240" s="11" t="s">
        <v>158</v>
      </c>
      <c r="G240" s="33" t="s">
        <v>596</v>
      </c>
      <c r="H240" s="41">
        <f>IF(M240="","",M240)</f>
      </c>
      <c r="I240" s="41" t="str">
        <f>N240</f>
        <v>Address</v>
      </c>
      <c r="J240" s="41"/>
      <c r="K240" s="41" t="str">
        <f>N240</f>
        <v>Address</v>
      </c>
      <c r="L240" s="41"/>
      <c r="M240" s="22"/>
      <c r="N240" s="22" t="s">
        <v>612</v>
      </c>
      <c r="O240" s="33"/>
      <c r="P240" s="40" t="s">
        <v>595</v>
      </c>
      <c r="Q240" s="22" t="s">
        <v>25</v>
      </c>
      <c r="R240" s="71" t="s">
        <v>58</v>
      </c>
      <c r="S240" s="71" t="s">
        <v>178</v>
      </c>
      <c r="T240" s="71"/>
      <c r="U240" s="71" t="s">
        <v>178</v>
      </c>
      <c r="V240" s="71"/>
      <c r="W240" s="71" t="s">
        <v>178</v>
      </c>
      <c r="X240" s="71" t="s">
        <v>178</v>
      </c>
      <c r="Y240" s="71"/>
    </row>
    <row r="241" spans="2:25" ht="22.5">
      <c r="B241" s="11"/>
      <c r="C241" s="11"/>
      <c r="D241" s="12" t="str">
        <f>CONCATENATE(IF(M241="","",CONCATENATE(M241,"")),"",N241)</f>
        <v>Party Tax Scheme</v>
      </c>
      <c r="E241" s="12" t="str">
        <f>CONCATENATE(IF(F241="","",CONCATENATE(F241,"_ ")),G241,". ",IF(M241="","",CONCATENATE(M241,"_ ")),"",N241)</f>
        <v>Freight Forwarder_ Party. Party Tax Scheme</v>
      </c>
      <c r="F241" s="11" t="s">
        <v>158</v>
      </c>
      <c r="G241" s="33" t="s">
        <v>596</v>
      </c>
      <c r="H241" s="41">
        <f>IF(M241="","",M241)</f>
      </c>
      <c r="I241" s="41" t="str">
        <f>N241</f>
        <v>Party Tax Scheme</v>
      </c>
      <c r="J241" s="41"/>
      <c r="K241" s="41" t="str">
        <f>N241</f>
        <v>Party Tax Scheme</v>
      </c>
      <c r="L241" s="43"/>
      <c r="M241" s="33"/>
      <c r="N241" s="33" t="s">
        <v>164</v>
      </c>
      <c r="O241" s="33"/>
      <c r="P241" s="40" t="s">
        <v>595</v>
      </c>
      <c r="Q241" s="22" t="s">
        <v>25</v>
      </c>
      <c r="R241" s="71" t="s">
        <v>59</v>
      </c>
      <c r="S241" s="71" t="s">
        <v>178</v>
      </c>
      <c r="T241" s="71"/>
      <c r="U241" s="71" t="s">
        <v>178</v>
      </c>
      <c r="V241" s="71"/>
      <c r="W241" s="71"/>
      <c r="X241" s="71"/>
      <c r="Y241" s="71"/>
    </row>
    <row r="242" spans="2:25" ht="22.5">
      <c r="B242" s="11"/>
      <c r="C242" s="11"/>
      <c r="D242" s="12" t="str">
        <f>CONCATENATE(IF(M242="","",CONCATENATE(M242,"")),"",N242)</f>
        <v>Contact</v>
      </c>
      <c r="E242" s="12" t="str">
        <f>CONCATENATE(IF(F242="","",CONCATENATE(F242,"_ ")),G242,". ",IF(M242="","",CONCATENATE(M242,"_ ")),"",N242)</f>
        <v>Freight Forwarder_ Party. Contact</v>
      </c>
      <c r="F242" s="11" t="s">
        <v>158</v>
      </c>
      <c r="G242" s="33" t="s">
        <v>596</v>
      </c>
      <c r="H242" s="41">
        <f>IF(M242="","",M242)</f>
      </c>
      <c r="I242" s="41" t="str">
        <f>N242</f>
        <v>Contact</v>
      </c>
      <c r="J242" s="41"/>
      <c r="K242" s="41" t="str">
        <f>N242</f>
        <v>Contact</v>
      </c>
      <c r="L242" s="43"/>
      <c r="M242" s="33"/>
      <c r="N242" s="33" t="s">
        <v>599</v>
      </c>
      <c r="O242" s="33"/>
      <c r="P242" s="40" t="s">
        <v>561</v>
      </c>
      <c r="Q242" s="22" t="s">
        <v>25</v>
      </c>
      <c r="R242" s="71" t="s">
        <v>63</v>
      </c>
      <c r="S242" s="71" t="s">
        <v>178</v>
      </c>
      <c r="T242" s="71"/>
      <c r="U242" s="71" t="s">
        <v>178</v>
      </c>
      <c r="V242" s="71"/>
      <c r="W242" s="71" t="s">
        <v>178</v>
      </c>
      <c r="X242" s="71" t="s">
        <v>178</v>
      </c>
      <c r="Y242" s="71"/>
    </row>
    <row r="243" spans="2:25" ht="56.25">
      <c r="B243" s="9"/>
      <c r="C243" s="9"/>
      <c r="D243" s="15" t="str">
        <f>CONCATENATE(IF(F243="","",CONCATENATE(F243,"")),"",G243)</f>
        <v>Handling UnitDespatch Line</v>
      </c>
      <c r="E243" s="15" t="str">
        <f>CONCATENATE(IF(F243="","",CONCATENATE(F243,"_ ")),"",G243,". Details")</f>
        <v>Handling Unit_ Despatch Line. Details</v>
      </c>
      <c r="F243" s="9" t="s">
        <v>467</v>
      </c>
      <c r="G243" s="28" t="s">
        <v>447</v>
      </c>
      <c r="H243" s="49"/>
      <c r="I243" s="118" t="s">
        <v>6</v>
      </c>
      <c r="J243" s="49"/>
      <c r="K243" s="118" t="s">
        <v>6</v>
      </c>
      <c r="L243" s="2" t="str">
        <f>IF(AND(OR(I243="Identification",I243="ID"),K243="Identifier"),I243,IF(AND(OR(I243="Time",I243="Date"),K243="Date Time"),I243,K243))</f>
        <v>Details</v>
      </c>
      <c r="M243" s="28"/>
      <c r="N243" s="28"/>
      <c r="O243" s="28"/>
      <c r="P243" s="28"/>
      <c r="Q243" s="25" t="s">
        <v>24</v>
      </c>
      <c r="R243" s="9" t="s">
        <v>515</v>
      </c>
      <c r="S243" s="9"/>
      <c r="T243" s="9"/>
      <c r="U243" s="9"/>
      <c r="V243" s="9"/>
      <c r="W243" s="9" t="s">
        <v>178</v>
      </c>
      <c r="X243" s="9"/>
      <c r="Y243" s="9"/>
    </row>
    <row r="244" spans="2:25" ht="33.75">
      <c r="B244"/>
      <c r="C244"/>
      <c r="D244" s="13" t="str">
        <f>CONCATENATE(H244,IF(AND(J244="",I244=L244),IF(L244="Identification","ID",L244),CONCATENATE(IF(L244="Identification","ID",I244),J244,(IF(K244="Identifier","ID",IF(AND(J244="",K244="Text"),"",K244))))))</f>
        <v>Line IdentificationID</v>
      </c>
      <c r="E244" s="13" t="str">
        <f>CONCATENATE(IF(F244="","",CONCATENATE(F244,"_ ")),G244,". ",IF(H244="","",CONCATENATE(H244,"_ ")),"",I244,IF(AND(J244="",I244=L244),"",CONCATENATE(". ",IF(J244="","",CONCATENATE(J244,"_ ")),K244)))</f>
        <v>Handling Unit_ Despatch Line. Line Identification. Identifier</v>
      </c>
      <c r="F244" s="1" t="s">
        <v>467</v>
      </c>
      <c r="G244" s="17" t="s">
        <v>447</v>
      </c>
      <c r="H244" s="17"/>
      <c r="I244" s="125" t="s">
        <v>472</v>
      </c>
      <c r="J244" s="17"/>
      <c r="K244" s="20" t="s">
        <v>559</v>
      </c>
      <c r="L244" s="2" t="str">
        <f>IF(AND(OR(I244="Identification",I244="ID"),K244="Identifier"),I244,IF(AND(OR(I244="Time",I244="Date"),K244="Date Time"),I244,K244))</f>
        <v>Identifier</v>
      </c>
      <c r="M244" s="97"/>
      <c r="N244" s="97"/>
      <c r="O244" s="17"/>
      <c r="P244" s="17" t="s">
        <v>560</v>
      </c>
      <c r="Q244" s="17" t="s">
        <v>98</v>
      </c>
      <c r="R244" s="113" t="s">
        <v>452</v>
      </c>
      <c r="S244" s="113"/>
      <c r="T244" s="113"/>
      <c r="U244" s="113"/>
      <c r="V244" s="113"/>
      <c r="W244" s="113" t="s">
        <v>178</v>
      </c>
      <c r="X244" s="113"/>
      <c r="Y244" s="113"/>
    </row>
    <row r="245" spans="2:25" ht="22.5">
      <c r="B245"/>
      <c r="C245"/>
      <c r="D245" s="13" t="str">
        <f>CONCATENATE(H245,IF(AND(J245="",I245=L245),IF(L245="Identification","ID",L245),CONCATENATE(IF(L245="Identification","ID",I245),J245,(IF(K245="Identifier","ID",IF(AND(J245="",K245="Text"),"",K245))))))</f>
        <v>Order Line IdentificationID</v>
      </c>
      <c r="E245" s="13" t="str">
        <f>CONCATENATE(IF(F245="","",CONCATENATE(F245,"_ ")),G245,". ",IF(H245="","",CONCATENATE(H245,"_ ")),"",I245,IF(AND(J245="",I245=L245),"",CONCATENATE(". ",IF(J245="","",CONCATENATE(J245,"_ ")),K245)))</f>
        <v>Handling Unit_ Despatch Line. Order Line Identification. Identifier</v>
      </c>
      <c r="F245" s="1" t="s">
        <v>467</v>
      </c>
      <c r="G245" s="17" t="s">
        <v>447</v>
      </c>
      <c r="H245" s="17"/>
      <c r="I245" s="125" t="s">
        <v>473</v>
      </c>
      <c r="J245" s="17"/>
      <c r="K245" s="20" t="s">
        <v>559</v>
      </c>
      <c r="L245" s="2"/>
      <c r="M245" s="97"/>
      <c r="N245" s="97"/>
      <c r="O245" s="17"/>
      <c r="P245" s="17" t="s">
        <v>656</v>
      </c>
      <c r="Q245" s="17" t="s">
        <v>98</v>
      </c>
      <c r="R245" s="113" t="s">
        <v>503</v>
      </c>
      <c r="S245" s="113"/>
      <c r="T245" s="113"/>
      <c r="U245" s="113"/>
      <c r="V245" s="113"/>
      <c r="W245" s="113" t="s">
        <v>178</v>
      </c>
      <c r="X245" s="113"/>
      <c r="Y245" s="113"/>
    </row>
    <row r="246" spans="2:25" ht="22.5">
      <c r="B246"/>
      <c r="C246"/>
      <c r="D246" s="13" t="str">
        <f>CONCATENATE(H246,IF(AND(J246="",I246=L246),IF(L246="Identification","ID",L246),CONCATENATE(IF(L246="Identification","ID",I246),J246,(IF(K246="Identifier","ID",IF(AND(J246="",K246="Text"),"",K246))))))</f>
        <v>DespatchedQuantity</v>
      </c>
      <c r="E246" s="13" t="str">
        <f>CONCATENATE(IF(F246="","",CONCATENATE(F246,"_ ")),G246,". ",IF(H246="","",CONCATENATE(H246,"_ ")),"",I246,IF(AND(J246="",I246=L246),"",CONCATENATE(". ",IF(J246="","",CONCATENATE(J246,"_ ")),K246)))</f>
        <v>Handling Unit_ Despatch Line. Despatched_ Quantity</v>
      </c>
      <c r="F246" s="1" t="s">
        <v>467</v>
      </c>
      <c r="G246" s="17" t="s">
        <v>447</v>
      </c>
      <c r="H246" s="17" t="s">
        <v>462</v>
      </c>
      <c r="I246" s="17" t="s">
        <v>592</v>
      </c>
      <c r="J246" s="17"/>
      <c r="K246" s="20" t="s">
        <v>592</v>
      </c>
      <c r="L246" s="2" t="str">
        <f aca="true" t="shared" si="31" ref="L246:L260">IF(AND(OR(I246="Identification",I246="ID"),K246="Identifier"),I246,IF(AND(OR(I246="Time",I246="Date"),K246="Date Time"),I246,K246))</f>
        <v>Quantity</v>
      </c>
      <c r="M246" s="97"/>
      <c r="N246" s="97"/>
      <c r="O246" s="17"/>
      <c r="P246" s="17" t="s">
        <v>560</v>
      </c>
      <c r="Q246" s="17" t="s">
        <v>98</v>
      </c>
      <c r="R246" s="1" t="s">
        <v>474</v>
      </c>
      <c r="S246" s="1"/>
      <c r="T246" s="1"/>
      <c r="U246" s="1"/>
      <c r="V246" s="1"/>
      <c r="W246" s="1" t="s">
        <v>178</v>
      </c>
      <c r="X246" s="1"/>
      <c r="Y246" s="1"/>
    </row>
    <row r="247" spans="2:25" ht="45">
      <c r="B247"/>
      <c r="C247"/>
      <c r="D247" s="13" t="str">
        <f>CONCATENATE(H247,IF(AND(J247="",I247=L247),IF(L247="Identification","ID",L247),CONCATENATE(IF(L247="Identification","ID",I247),J247,(IF(K247="Identifier","ID",IF(AND(J247="",K247="Text"),"",K247))))))</f>
        <v>To FollowQuantity</v>
      </c>
      <c r="E247" s="13" t="str">
        <f>CONCATENATE(IF(F247="","",CONCATENATE(F247,"_ ")),G247,". ",IF(H247="","",CONCATENATE(H247,"_ ")),"",I247,IF(AND(J247="",I247=L247),"",CONCATENATE(". ",IF(J247="","",CONCATENATE(J247,"_ ")),K247)))</f>
        <v>Handling Unit_ Despatch Line. To Follow_ Quantity</v>
      </c>
      <c r="F247" s="1" t="s">
        <v>467</v>
      </c>
      <c r="G247" s="17" t="s">
        <v>447</v>
      </c>
      <c r="H247" s="17" t="s">
        <v>475</v>
      </c>
      <c r="I247" s="17" t="s">
        <v>592</v>
      </c>
      <c r="J247" s="17"/>
      <c r="K247" s="20" t="s">
        <v>592</v>
      </c>
      <c r="L247" s="2" t="str">
        <f t="shared" si="31"/>
        <v>Quantity</v>
      </c>
      <c r="M247" s="97"/>
      <c r="N247" s="97"/>
      <c r="O247" s="17"/>
      <c r="P247" s="17" t="s">
        <v>561</v>
      </c>
      <c r="Q247" s="17" t="s">
        <v>98</v>
      </c>
      <c r="R247" s="1" t="s">
        <v>476</v>
      </c>
      <c r="S247" s="1"/>
      <c r="T247" s="1"/>
      <c r="U247" s="1"/>
      <c r="V247" s="1"/>
      <c r="W247" s="1" t="s">
        <v>178</v>
      </c>
      <c r="X247" s="1"/>
      <c r="Y247" s="1"/>
    </row>
    <row r="248" spans="2:25" ht="33.75">
      <c r="B248"/>
      <c r="C248"/>
      <c r="D248" s="13" t="str">
        <f>CONCATENATE(H248,IF(AND(J248="",I248=L248),IF(L248="Identification","ID",L248),CONCATENATE(IF(L248="Identification","ID",I248),J248,(IF(K248="Identifier","ID",IF(AND(J248="",K248="Text"),"",K248))))))</f>
        <v>To FollowReason</v>
      </c>
      <c r="E248" s="13" t="str">
        <f>CONCATENATE(IF(F248="","",CONCATENATE(F248,"_ ")),G248,". ",IF(H248="","",CONCATENATE(H248,"_ ")),"",I248,IF(AND(J248="",I248=L248),"",CONCATENATE(". ",IF(J248="","",CONCATENATE(J248,"_ ")),K248)))</f>
        <v>Handling Unit_ Despatch Line. To Follow_ Reason. Text</v>
      </c>
      <c r="F248" s="1" t="s">
        <v>467</v>
      </c>
      <c r="G248" s="17" t="s">
        <v>447</v>
      </c>
      <c r="H248" s="17" t="s">
        <v>475</v>
      </c>
      <c r="I248" s="17" t="s">
        <v>95</v>
      </c>
      <c r="J248" s="17"/>
      <c r="K248" s="2" t="s">
        <v>604</v>
      </c>
      <c r="L248" s="2" t="str">
        <f t="shared" si="31"/>
        <v>Text</v>
      </c>
      <c r="M248" s="97"/>
      <c r="N248" s="97"/>
      <c r="O248" s="17"/>
      <c r="P248" s="17" t="s">
        <v>561</v>
      </c>
      <c r="Q248" s="17" t="s">
        <v>98</v>
      </c>
      <c r="R248" s="113" t="s">
        <v>477</v>
      </c>
      <c r="S248" s="113"/>
      <c r="T248" s="113"/>
      <c r="U248" s="113"/>
      <c r="V248" s="113"/>
      <c r="W248" s="113" t="s">
        <v>178</v>
      </c>
      <c r="X248" s="113"/>
      <c r="Y248" s="113"/>
    </row>
    <row r="249" spans="2:25" ht="22.5">
      <c r="B249" s="11"/>
      <c r="C249" s="11"/>
      <c r="D249" s="12" t="str">
        <f>CONCATENATE(IF(M249="","",CONCATENATE(M249,"")),"",N249)</f>
        <v>Delivery Schedule</v>
      </c>
      <c r="E249" s="12" t="str">
        <f>CONCATENATE(IF(F249="","",CONCATENATE(F249,"_ ")),G249,". ",IF(M249="","",CONCATENATE(M249,"_ ")),"",N249)</f>
        <v>Handling Unit_ Despatch Line. Delivery Schedule</v>
      </c>
      <c r="F249" s="11" t="s">
        <v>467</v>
      </c>
      <c r="G249" s="22" t="s">
        <v>447</v>
      </c>
      <c r="H249" s="47"/>
      <c r="I249" s="125" t="s">
        <v>221</v>
      </c>
      <c r="J249" s="47"/>
      <c r="K249" s="125" t="s">
        <v>221</v>
      </c>
      <c r="L249" s="2" t="str">
        <f t="shared" si="31"/>
        <v>Delivery Schedule</v>
      </c>
      <c r="M249" s="22"/>
      <c r="N249" s="22" t="s">
        <v>221</v>
      </c>
      <c r="O249" s="22"/>
      <c r="P249" s="22" t="s">
        <v>560</v>
      </c>
      <c r="Q249" s="16" t="s">
        <v>25</v>
      </c>
      <c r="R249" s="126" t="s">
        <v>478</v>
      </c>
      <c r="S249" s="126"/>
      <c r="T249" s="126"/>
      <c r="U249" s="126"/>
      <c r="V249" s="126"/>
      <c r="W249" s="126" t="s">
        <v>178</v>
      </c>
      <c r="X249" s="126"/>
      <c r="Y249" s="126"/>
    </row>
    <row r="250" spans="2:25" ht="45">
      <c r="B250" s="9"/>
      <c r="C250" s="9"/>
      <c r="D250" s="15" t="str">
        <f>CONCATENATE(IF(F250="","",CONCATENATE(F250,"")),"",G250)</f>
        <v>Handling UnitReceipt Line</v>
      </c>
      <c r="E250" s="15" t="str">
        <f>CONCATENATE(IF(F250="","",CONCATENATE(F250,"_ ")),"",G250,". Details")</f>
        <v>Handling Unit_ Receipt Line. Details</v>
      </c>
      <c r="F250" s="9" t="s">
        <v>467</v>
      </c>
      <c r="G250" s="28" t="s">
        <v>445</v>
      </c>
      <c r="H250" s="49"/>
      <c r="I250" s="107" t="s">
        <v>6</v>
      </c>
      <c r="J250" s="19"/>
      <c r="K250" s="107" t="s">
        <v>6</v>
      </c>
      <c r="L250" s="2" t="str">
        <f t="shared" si="31"/>
        <v>Details</v>
      </c>
      <c r="M250" s="28"/>
      <c r="N250" s="28"/>
      <c r="O250" s="28"/>
      <c r="P250" s="28"/>
      <c r="Q250" s="25" t="s">
        <v>24</v>
      </c>
      <c r="R250" s="23" t="s">
        <v>455</v>
      </c>
      <c r="S250" s="23"/>
      <c r="T250" s="23"/>
      <c r="U250" s="23"/>
      <c r="V250" s="23"/>
      <c r="W250" s="23"/>
      <c r="X250" s="23" t="s">
        <v>178</v>
      </c>
      <c r="Y250" s="23"/>
    </row>
    <row r="251" spans="2:25" ht="22.5">
      <c r="B251"/>
      <c r="C251"/>
      <c r="D251" s="13" t="str">
        <f aca="true" t="shared" si="32" ref="D251:D259">CONCATENATE(H251,IF(AND(J251="",I251=L251),IF(L251="Identification","ID",L251),CONCATENATE(IF(L251="Identification","ID",I251),J251,(IF(K251="Identifier","ID",IF(AND(J251="",K251="Text"),"",K251))))))</f>
        <v>ID</v>
      </c>
      <c r="E251" s="13" t="str">
        <f aca="true" t="shared" si="33" ref="E251:E259">CONCATENATE(IF(F251="","",CONCATENATE(F251,"_ ")),G251,". ",IF(H251="","",CONCATENATE(H251,"_ ")),"",I251,IF(AND(J251="",I251=L251),"",CONCATENATE(". ",IF(J251="","",CONCATENATE(J251,"_ ")),K251)))</f>
        <v>Handling Unit_ Receipt Line. Identification</v>
      </c>
      <c r="F251" s="1" t="s">
        <v>467</v>
      </c>
      <c r="G251" s="20" t="s">
        <v>445</v>
      </c>
      <c r="H251" s="20"/>
      <c r="I251" s="112" t="s">
        <v>644</v>
      </c>
      <c r="J251" s="20"/>
      <c r="K251" s="20" t="s">
        <v>559</v>
      </c>
      <c r="L251" s="2" t="str">
        <f t="shared" si="31"/>
        <v>Identification</v>
      </c>
      <c r="M251" s="97"/>
      <c r="N251" s="97"/>
      <c r="O251" s="20"/>
      <c r="P251" s="29" t="s">
        <v>560</v>
      </c>
      <c r="Q251" s="29" t="s">
        <v>98</v>
      </c>
      <c r="R251" s="70" t="s">
        <v>454</v>
      </c>
      <c r="S251" s="70"/>
      <c r="T251" s="70"/>
      <c r="U251" s="70"/>
      <c r="V251" s="70"/>
      <c r="W251" s="70"/>
      <c r="X251" s="70" t="s">
        <v>178</v>
      </c>
      <c r="Y251" s="70"/>
    </row>
    <row r="252" spans="2:25" ht="22.5">
      <c r="B252"/>
      <c r="C252"/>
      <c r="D252" s="13" t="str">
        <f t="shared" si="32"/>
        <v>ReceivedQuantity</v>
      </c>
      <c r="E252" s="13" t="str">
        <f t="shared" si="33"/>
        <v>Handling Unit_ Receipt Line. Received_ Quantity</v>
      </c>
      <c r="F252" s="1" t="s">
        <v>467</v>
      </c>
      <c r="G252" s="20" t="s">
        <v>445</v>
      </c>
      <c r="H252" s="20" t="s">
        <v>124</v>
      </c>
      <c r="I252" s="20" t="s">
        <v>592</v>
      </c>
      <c r="J252" s="20"/>
      <c r="K252" s="20" t="s">
        <v>592</v>
      </c>
      <c r="L252" s="2" t="str">
        <f t="shared" si="31"/>
        <v>Quantity</v>
      </c>
      <c r="M252" s="97"/>
      <c r="N252" s="97"/>
      <c r="O252" s="20"/>
      <c r="P252" s="29" t="s">
        <v>560</v>
      </c>
      <c r="Q252" s="29" t="s">
        <v>98</v>
      </c>
      <c r="R252" s="70" t="s">
        <v>486</v>
      </c>
      <c r="S252" s="70"/>
      <c r="T252" s="70"/>
      <c r="U252" s="70"/>
      <c r="V252" s="70"/>
      <c r="W252" s="70"/>
      <c r="X252" s="70" t="s">
        <v>178</v>
      </c>
      <c r="Y252" s="70"/>
    </row>
    <row r="253" spans="2:25" ht="45">
      <c r="B253"/>
      <c r="C253"/>
      <c r="D253" s="13" t="str">
        <f t="shared" si="32"/>
        <v>ShortQuantity</v>
      </c>
      <c r="E253" s="13" t="str">
        <f t="shared" si="33"/>
        <v>Handling Unit_ Receipt Line. Short_ Quantity</v>
      </c>
      <c r="F253" s="1" t="s">
        <v>467</v>
      </c>
      <c r="G253" s="20" t="s">
        <v>445</v>
      </c>
      <c r="H253" s="20" t="s">
        <v>487</v>
      </c>
      <c r="I253" s="20" t="s">
        <v>592</v>
      </c>
      <c r="J253" s="20"/>
      <c r="K253" s="20" t="s">
        <v>592</v>
      </c>
      <c r="L253" s="2" t="str">
        <f t="shared" si="31"/>
        <v>Quantity</v>
      </c>
      <c r="M253" s="97"/>
      <c r="N253" s="97"/>
      <c r="O253" s="20"/>
      <c r="P253" s="29" t="s">
        <v>561</v>
      </c>
      <c r="Q253" s="29" t="s">
        <v>98</v>
      </c>
      <c r="R253" s="70" t="s">
        <v>488</v>
      </c>
      <c r="S253" s="70"/>
      <c r="T253" s="70"/>
      <c r="U253" s="70"/>
      <c r="V253" s="70"/>
      <c r="W253" s="70"/>
      <c r="X253" s="70" t="s">
        <v>178</v>
      </c>
      <c r="Y253" s="70"/>
    </row>
    <row r="254" spans="2:25" ht="33.75">
      <c r="B254"/>
      <c r="C254"/>
      <c r="D254" s="13" t="str">
        <f t="shared" si="32"/>
        <v>ShortageActionCode</v>
      </c>
      <c r="E254" s="13" t="str">
        <f t="shared" si="33"/>
        <v>Handling Unit_ Receipt Line. Shortage_ Action. Code</v>
      </c>
      <c r="F254" s="1" t="s">
        <v>467</v>
      </c>
      <c r="G254" s="20" t="s">
        <v>445</v>
      </c>
      <c r="H254" s="20" t="s">
        <v>489</v>
      </c>
      <c r="I254" s="20" t="s">
        <v>3</v>
      </c>
      <c r="J254" s="20"/>
      <c r="K254" s="20" t="s">
        <v>590</v>
      </c>
      <c r="L254" s="2" t="str">
        <f t="shared" si="31"/>
        <v>Code</v>
      </c>
      <c r="M254" s="97"/>
      <c r="N254" s="97"/>
      <c r="O254" s="20"/>
      <c r="P254" s="29" t="s">
        <v>561</v>
      </c>
      <c r="Q254" s="29" t="s">
        <v>98</v>
      </c>
      <c r="R254" s="70" t="s">
        <v>490</v>
      </c>
      <c r="S254" s="70"/>
      <c r="T254" s="70"/>
      <c r="U254" s="70"/>
      <c r="V254" s="70"/>
      <c r="W254" s="70"/>
      <c r="X254" s="70" t="s">
        <v>178</v>
      </c>
      <c r="Y254" s="70"/>
    </row>
    <row r="255" spans="2:25" ht="33.75">
      <c r="B255"/>
      <c r="C255"/>
      <c r="D255" s="13" t="str">
        <f t="shared" si="32"/>
        <v>RejectedQuantity</v>
      </c>
      <c r="E255" s="13" t="str">
        <f t="shared" si="33"/>
        <v>Handling Unit_ Receipt Line. Rejected_ Quantity</v>
      </c>
      <c r="F255" s="1" t="s">
        <v>467</v>
      </c>
      <c r="G255" s="20" t="s">
        <v>445</v>
      </c>
      <c r="H255" s="20" t="s">
        <v>491</v>
      </c>
      <c r="I255" s="20" t="s">
        <v>592</v>
      </c>
      <c r="J255" s="20"/>
      <c r="K255" s="20" t="s">
        <v>592</v>
      </c>
      <c r="L255" s="2" t="str">
        <f t="shared" si="31"/>
        <v>Quantity</v>
      </c>
      <c r="M255" s="97"/>
      <c r="N255" s="97"/>
      <c r="O255" s="20"/>
      <c r="P255" s="29" t="s">
        <v>561</v>
      </c>
      <c r="Q255" s="29" t="s">
        <v>98</v>
      </c>
      <c r="R255" s="70" t="s">
        <v>492</v>
      </c>
      <c r="S255" s="70"/>
      <c r="T255" s="70"/>
      <c r="U255" s="70"/>
      <c r="V255" s="70"/>
      <c r="W255" s="70"/>
      <c r="X255" s="70" t="s">
        <v>178</v>
      </c>
      <c r="Y255" s="70"/>
    </row>
    <row r="256" spans="2:25" ht="22.5">
      <c r="B256"/>
      <c r="C256"/>
      <c r="D256" s="13" t="str">
        <f t="shared" si="32"/>
        <v>RejectReasonCode</v>
      </c>
      <c r="E256" s="13" t="str">
        <f t="shared" si="33"/>
        <v>Handling Unit_ Receipt Line. Reject_ Reason. Code</v>
      </c>
      <c r="F256" s="1" t="s">
        <v>467</v>
      </c>
      <c r="G256" s="20" t="s">
        <v>445</v>
      </c>
      <c r="H256" s="20" t="s">
        <v>493</v>
      </c>
      <c r="I256" s="20" t="s">
        <v>95</v>
      </c>
      <c r="J256" s="20"/>
      <c r="K256" s="20" t="s">
        <v>590</v>
      </c>
      <c r="L256" s="2" t="str">
        <f t="shared" si="31"/>
        <v>Code</v>
      </c>
      <c r="M256" s="97"/>
      <c r="N256" s="97"/>
      <c r="O256" s="20"/>
      <c r="P256" s="29" t="s">
        <v>561</v>
      </c>
      <c r="Q256" s="29" t="s">
        <v>98</v>
      </c>
      <c r="R256" s="70" t="s">
        <v>494</v>
      </c>
      <c r="S256" s="70"/>
      <c r="T256" s="70"/>
      <c r="U256" s="70"/>
      <c r="V256" s="70"/>
      <c r="W256" s="70"/>
      <c r="X256" s="70" t="s">
        <v>178</v>
      </c>
      <c r="Y256" s="70"/>
    </row>
    <row r="257" spans="2:25" ht="33.75">
      <c r="B257"/>
      <c r="C257"/>
      <c r="D257" s="13" t="str">
        <f t="shared" si="32"/>
        <v>RejectActionCode</v>
      </c>
      <c r="E257" s="13" t="str">
        <f t="shared" si="33"/>
        <v>Handling Unit_ Receipt Line. Reject_ Action. Code</v>
      </c>
      <c r="F257" s="1" t="s">
        <v>467</v>
      </c>
      <c r="G257" s="20" t="s">
        <v>445</v>
      </c>
      <c r="H257" s="20" t="s">
        <v>493</v>
      </c>
      <c r="I257" s="20" t="s">
        <v>3</v>
      </c>
      <c r="J257" s="20"/>
      <c r="K257" s="20" t="s">
        <v>590</v>
      </c>
      <c r="L257" s="2" t="str">
        <f t="shared" si="31"/>
        <v>Code</v>
      </c>
      <c r="M257" s="97"/>
      <c r="N257" s="97"/>
      <c r="O257" s="20"/>
      <c r="P257" s="29" t="s">
        <v>561</v>
      </c>
      <c r="Q257" s="29" t="s">
        <v>98</v>
      </c>
      <c r="R257" s="70" t="s">
        <v>495</v>
      </c>
      <c r="S257" s="70"/>
      <c r="T257" s="70"/>
      <c r="U257" s="70"/>
      <c r="V257" s="70"/>
      <c r="W257" s="70"/>
      <c r="X257" s="70" t="s">
        <v>178</v>
      </c>
      <c r="Y257" s="70"/>
    </row>
    <row r="258" spans="2:25" ht="22.5">
      <c r="B258"/>
      <c r="C258"/>
      <c r="D258" s="13" t="str">
        <f t="shared" si="32"/>
        <v>ReceivedDate</v>
      </c>
      <c r="E258" s="13" t="str">
        <f t="shared" si="33"/>
        <v>Handling Unit_ Receipt Line. Received_ Date</v>
      </c>
      <c r="F258" s="1" t="s">
        <v>467</v>
      </c>
      <c r="G258" s="20" t="s">
        <v>445</v>
      </c>
      <c r="H258" s="20" t="s">
        <v>124</v>
      </c>
      <c r="I258" s="20" t="s">
        <v>14</v>
      </c>
      <c r="J258" s="20"/>
      <c r="K258" s="20" t="s">
        <v>183</v>
      </c>
      <c r="L258" s="2" t="str">
        <f t="shared" si="31"/>
        <v>Date</v>
      </c>
      <c r="M258" s="97"/>
      <c r="N258" s="97"/>
      <c r="O258" s="20"/>
      <c r="P258" s="29" t="s">
        <v>560</v>
      </c>
      <c r="Q258" s="29" t="s">
        <v>98</v>
      </c>
      <c r="R258" s="70" t="s">
        <v>496</v>
      </c>
      <c r="S258" s="70"/>
      <c r="T258" s="70"/>
      <c r="U258" s="70"/>
      <c r="V258" s="70"/>
      <c r="W258" s="70"/>
      <c r="X258" s="70" t="s">
        <v>178</v>
      </c>
      <c r="Y258" s="70"/>
    </row>
    <row r="259" spans="2:25" ht="22.5">
      <c r="B259"/>
      <c r="C259"/>
      <c r="D259" s="13" t="str">
        <f t="shared" si="32"/>
        <v>TimingComplaintCode</v>
      </c>
      <c r="E259" s="13" t="str">
        <f t="shared" si="33"/>
        <v>Handling Unit_ Receipt Line. Timing_ Complaint. Code</v>
      </c>
      <c r="F259" s="1" t="s">
        <v>467</v>
      </c>
      <c r="G259" s="20" t="s">
        <v>445</v>
      </c>
      <c r="H259" s="20" t="s">
        <v>497</v>
      </c>
      <c r="I259" s="20" t="s">
        <v>498</v>
      </c>
      <c r="J259" s="20"/>
      <c r="K259" s="20" t="s">
        <v>590</v>
      </c>
      <c r="L259" s="2" t="str">
        <f t="shared" si="31"/>
        <v>Code</v>
      </c>
      <c r="M259" s="97"/>
      <c r="N259" s="97"/>
      <c r="O259" s="20"/>
      <c r="P259" s="29" t="s">
        <v>561</v>
      </c>
      <c r="Q259" s="29" t="s">
        <v>98</v>
      </c>
      <c r="R259" s="70" t="s">
        <v>499</v>
      </c>
      <c r="S259" s="70"/>
      <c r="T259" s="70"/>
      <c r="U259" s="70"/>
      <c r="V259" s="70"/>
      <c r="W259" s="70"/>
      <c r="X259" s="70" t="s">
        <v>178</v>
      </c>
      <c r="Y259" s="70"/>
    </row>
    <row r="260" spans="2:25" ht="22.5">
      <c r="B260" s="11"/>
      <c r="C260" s="11"/>
      <c r="D260" s="12" t="str">
        <f>CONCATENATE(IF(M260="","",CONCATENATE(M260,"")),"",N260)</f>
        <v>ReferencedDespatch Line</v>
      </c>
      <c r="E260" s="12" t="str">
        <f>CONCATENATE(IF(F260="","",CONCATENATE(F260,"_ ")),G260,". ",IF(M260="","",CONCATENATE(M260,"_ ")),"",N260)</f>
        <v>Handling Unit_ Receipt Line. Referenced_ Despatch Line</v>
      </c>
      <c r="F260" s="11" t="s">
        <v>467</v>
      </c>
      <c r="G260" s="16" t="s">
        <v>445</v>
      </c>
      <c r="H260" s="105" t="s">
        <v>49</v>
      </c>
      <c r="I260" s="105" t="s">
        <v>447</v>
      </c>
      <c r="J260" s="47"/>
      <c r="K260" s="105" t="s">
        <v>447</v>
      </c>
      <c r="L260" s="2" t="str">
        <f t="shared" si="31"/>
        <v>Despatch Line</v>
      </c>
      <c r="M260" s="16" t="s">
        <v>49</v>
      </c>
      <c r="N260" s="16" t="s">
        <v>447</v>
      </c>
      <c r="O260" s="16"/>
      <c r="P260" s="16" t="s">
        <v>560</v>
      </c>
      <c r="Q260" s="16" t="s">
        <v>25</v>
      </c>
      <c r="R260" s="69" t="s">
        <v>500</v>
      </c>
      <c r="S260" s="69"/>
      <c r="T260" s="69"/>
      <c r="U260" s="69"/>
      <c r="V260" s="69"/>
      <c r="W260" s="69"/>
      <c r="X260" s="69" t="s">
        <v>178</v>
      </c>
      <c r="Y260" s="69"/>
    </row>
    <row r="261" spans="2:25" ht="12.75">
      <c r="B261" s="9"/>
      <c r="C261" s="9"/>
      <c r="D261" s="15" t="str">
        <f>CONCATENATE(IF(F261="","",CONCATENATE(F261,"")),"",G261)</f>
        <v>Hazardous Item</v>
      </c>
      <c r="E261" s="15" t="str">
        <f>CONCATENATE(IF(F261="","",CONCATENATE(F261,"_ ")),"",G261,". Details")</f>
        <v>Hazardous Item. Details</v>
      </c>
      <c r="F261" s="9"/>
      <c r="G261" s="32" t="s">
        <v>205</v>
      </c>
      <c r="H261" s="32"/>
      <c r="I261" s="32" t="s">
        <v>6</v>
      </c>
      <c r="J261" s="32"/>
      <c r="K261" s="32" t="s">
        <v>6</v>
      </c>
      <c r="L261" s="32"/>
      <c r="M261" s="46"/>
      <c r="N261" s="46"/>
      <c r="O261" s="32"/>
      <c r="P261" s="32"/>
      <c r="Q261" s="19" t="s">
        <v>24</v>
      </c>
      <c r="R261" s="23" t="s">
        <v>84</v>
      </c>
      <c r="S261" s="23" t="s">
        <v>178</v>
      </c>
      <c r="T261" s="23"/>
      <c r="U261" s="23" t="s">
        <v>178</v>
      </c>
      <c r="V261" s="23"/>
      <c r="W261" s="23" t="s">
        <v>178</v>
      </c>
      <c r="X261" s="23"/>
      <c r="Y261" s="23"/>
    </row>
    <row r="262" spans="2:25" ht="12.75">
      <c r="B262" s="1"/>
      <c r="C262" s="1"/>
      <c r="D262" s="13" t="str">
        <f aca="true" t="shared" si="34" ref="D262:D273">CONCATENATE(H262,IF(AND(J262="",I262=L262),IF(L262="Identification","ID",L262),CONCATENATE(IF(L262="Identification","ID",I262),J262,(IF(K262="Identifier","ID",IF(AND(J262="",K262="Text"),"",K262))))))</f>
        <v>ID</v>
      </c>
      <c r="E262" s="13" t="str">
        <f aca="true" t="shared" si="35" ref="E262:E273">CONCATENATE(IF(F262="","",CONCATENATE(F262,"_ ")),G262,". ",IF(H262="","",CONCATENATE(H262,"_ ")),"",I262,IF(AND(J262="",I262=L262),"",CONCATENATE(". ",IF(J262="","",CONCATENATE(J262,"_ ")),K262)))</f>
        <v>Hazardous Item. Identification</v>
      </c>
      <c r="F262" s="1"/>
      <c r="G262" s="30" t="s">
        <v>205</v>
      </c>
      <c r="H262" s="30"/>
      <c r="I262" s="30" t="s">
        <v>644</v>
      </c>
      <c r="J262" s="30"/>
      <c r="K262" s="30" t="s">
        <v>559</v>
      </c>
      <c r="L262" s="35" t="str">
        <f aca="true" t="shared" si="36" ref="L262:L273">IF(AND(OR(I262="Identification",I262="ID"),K262="Identifier"),I262,IF(AND(OR(I262="Time",I262="Date"),K262="Date Time"),I262,K262))</f>
        <v>Identification</v>
      </c>
      <c r="M262" s="42"/>
      <c r="N262" s="42"/>
      <c r="O262" s="30"/>
      <c r="P262" s="39" t="s">
        <v>560</v>
      </c>
      <c r="Q262" s="20" t="s">
        <v>98</v>
      </c>
      <c r="R262" s="21" t="s">
        <v>85</v>
      </c>
      <c r="S262" s="21" t="s">
        <v>178</v>
      </c>
      <c r="T262" s="21"/>
      <c r="U262" s="21" t="s">
        <v>178</v>
      </c>
      <c r="V262" s="21"/>
      <c r="W262" s="21" t="s">
        <v>178</v>
      </c>
      <c r="X262" s="21"/>
      <c r="Y262" s="21"/>
    </row>
    <row r="263" spans="2:25" ht="56.25">
      <c r="B263" s="1"/>
      <c r="C263" s="1"/>
      <c r="D263" s="13" t="str">
        <f t="shared" si="34"/>
        <v>PlacardNotation</v>
      </c>
      <c r="E263" s="13" t="str">
        <f t="shared" si="35"/>
        <v>Hazardous Item. Placard_ Notation. Text</v>
      </c>
      <c r="F263" s="1"/>
      <c r="G263" s="30" t="s">
        <v>205</v>
      </c>
      <c r="H263" s="30" t="s">
        <v>42</v>
      </c>
      <c r="I263" s="30" t="s">
        <v>43</v>
      </c>
      <c r="J263" s="30"/>
      <c r="K263" s="30" t="s">
        <v>604</v>
      </c>
      <c r="L263" s="35" t="str">
        <f t="shared" si="36"/>
        <v>Text</v>
      </c>
      <c r="M263" s="42"/>
      <c r="N263" s="42"/>
      <c r="O263" s="30"/>
      <c r="P263" s="39" t="s">
        <v>561</v>
      </c>
      <c r="Q263" s="20" t="s">
        <v>98</v>
      </c>
      <c r="R263" s="54" t="s">
        <v>683</v>
      </c>
      <c r="S263" s="21" t="s">
        <v>178</v>
      </c>
      <c r="T263" s="21"/>
      <c r="U263" s="21" t="s">
        <v>178</v>
      </c>
      <c r="V263" s="21"/>
      <c r="W263" s="21" t="s">
        <v>178</v>
      </c>
      <c r="X263" s="54"/>
      <c r="Y263" s="54"/>
    </row>
    <row r="264" spans="2:25" ht="56.25">
      <c r="B264" s="1"/>
      <c r="C264" s="1"/>
      <c r="D264" s="13" t="str">
        <f t="shared" si="34"/>
        <v>PlacardEndorsement</v>
      </c>
      <c r="E264" s="13" t="str">
        <f t="shared" si="35"/>
        <v>Hazardous Item. Placard_ Endorsement. Text</v>
      </c>
      <c r="F264" s="1"/>
      <c r="G264" s="30" t="s">
        <v>205</v>
      </c>
      <c r="H264" s="30" t="s">
        <v>42</v>
      </c>
      <c r="I264" s="30" t="s">
        <v>44</v>
      </c>
      <c r="J264" s="30"/>
      <c r="K264" s="30" t="s">
        <v>604</v>
      </c>
      <c r="L264" s="35" t="str">
        <f t="shared" si="36"/>
        <v>Text</v>
      </c>
      <c r="M264" s="42"/>
      <c r="N264" s="42"/>
      <c r="O264" s="30"/>
      <c r="P264" s="39" t="s">
        <v>561</v>
      </c>
      <c r="Q264" s="20" t="s">
        <v>98</v>
      </c>
      <c r="R264" s="54" t="s">
        <v>684</v>
      </c>
      <c r="S264" s="21" t="s">
        <v>178</v>
      </c>
      <c r="T264" s="21"/>
      <c r="U264" s="21" t="s">
        <v>178</v>
      </c>
      <c r="V264" s="21"/>
      <c r="W264" s="21" t="s">
        <v>178</v>
      </c>
      <c r="X264" s="54"/>
      <c r="Y264" s="54"/>
    </row>
    <row r="265" spans="2:25" ht="78.75">
      <c r="B265" s="1"/>
      <c r="C265" s="1"/>
      <c r="D265" s="13" t="str">
        <f t="shared" si="34"/>
        <v>AdditionalInformation</v>
      </c>
      <c r="E265" s="13" t="str">
        <f t="shared" si="35"/>
        <v>Hazardous Item. Additional_ Information. Text</v>
      </c>
      <c r="F265" s="1"/>
      <c r="G265" s="30" t="s">
        <v>205</v>
      </c>
      <c r="H265" s="30" t="s">
        <v>32</v>
      </c>
      <c r="I265" s="30" t="s">
        <v>45</v>
      </c>
      <c r="J265" s="30"/>
      <c r="K265" s="30" t="s">
        <v>604</v>
      </c>
      <c r="L265" s="35" t="str">
        <f t="shared" si="36"/>
        <v>Text</v>
      </c>
      <c r="M265" s="42"/>
      <c r="N265" s="42"/>
      <c r="O265" s="30"/>
      <c r="P265" s="39" t="s">
        <v>561</v>
      </c>
      <c r="Q265" s="20" t="s">
        <v>98</v>
      </c>
      <c r="R265" s="54" t="s">
        <v>685</v>
      </c>
      <c r="S265" s="21" t="s">
        <v>178</v>
      </c>
      <c r="T265" s="21"/>
      <c r="U265" s="21" t="s">
        <v>178</v>
      </c>
      <c r="V265" s="21"/>
      <c r="W265" s="21" t="s">
        <v>178</v>
      </c>
      <c r="X265" s="54"/>
      <c r="Y265" s="54"/>
    </row>
    <row r="266" spans="2:25" ht="22.5">
      <c r="B266" s="1"/>
      <c r="C266" s="1"/>
      <c r="D266" s="13" t="str">
        <f t="shared" si="34"/>
        <v>UNDGCode</v>
      </c>
      <c r="E266" s="13" t="str">
        <f t="shared" si="35"/>
        <v>Hazardous Item. UNDG. Code</v>
      </c>
      <c r="F266" s="1"/>
      <c r="G266" s="30" t="s">
        <v>205</v>
      </c>
      <c r="H266" s="30"/>
      <c r="I266" s="30" t="s">
        <v>686</v>
      </c>
      <c r="J266" s="30"/>
      <c r="K266" s="30" t="s">
        <v>590</v>
      </c>
      <c r="L266" s="35" t="str">
        <f t="shared" si="36"/>
        <v>Code</v>
      </c>
      <c r="M266" s="42"/>
      <c r="N266" s="42"/>
      <c r="O266" s="30"/>
      <c r="P266" s="39" t="s">
        <v>561</v>
      </c>
      <c r="Q266" s="20" t="s">
        <v>98</v>
      </c>
      <c r="R266" s="54" t="s">
        <v>687</v>
      </c>
      <c r="S266" s="21" t="s">
        <v>178</v>
      </c>
      <c r="T266" s="21"/>
      <c r="U266" s="21" t="s">
        <v>178</v>
      </c>
      <c r="V266" s="21"/>
      <c r="W266" s="21" t="s">
        <v>178</v>
      </c>
      <c r="X266" s="54"/>
      <c r="Y266" s="54"/>
    </row>
    <row r="267" spans="2:25" ht="45">
      <c r="B267" s="1"/>
      <c r="C267" s="1"/>
      <c r="D267" s="13" t="str">
        <f t="shared" si="34"/>
        <v>FlashpointMeasure</v>
      </c>
      <c r="E267" s="13" t="str">
        <f t="shared" si="35"/>
        <v>Hazardous Item. Flashpoint. Measure</v>
      </c>
      <c r="F267" s="1"/>
      <c r="G267" s="30" t="s">
        <v>205</v>
      </c>
      <c r="H267" s="30"/>
      <c r="I267" s="30" t="s">
        <v>688</v>
      </c>
      <c r="J267" s="30"/>
      <c r="K267" s="30" t="s">
        <v>591</v>
      </c>
      <c r="L267" s="35" t="str">
        <f t="shared" si="36"/>
        <v>Measure</v>
      </c>
      <c r="M267" s="42"/>
      <c r="N267" s="42"/>
      <c r="O267" s="30"/>
      <c r="P267" s="39" t="s">
        <v>561</v>
      </c>
      <c r="Q267" s="20" t="s">
        <v>98</v>
      </c>
      <c r="R267" s="54" t="s">
        <v>689</v>
      </c>
      <c r="S267" s="21" t="s">
        <v>178</v>
      </c>
      <c r="T267" s="21"/>
      <c r="U267" s="21" t="s">
        <v>178</v>
      </c>
      <c r="V267" s="21"/>
      <c r="W267" s="21" t="s">
        <v>178</v>
      </c>
      <c r="X267" s="54"/>
      <c r="Y267" s="54"/>
    </row>
    <row r="268" spans="2:25" ht="33.75">
      <c r="B268" s="1"/>
      <c r="C268" s="1"/>
      <c r="D268" s="13" t="str">
        <f t="shared" si="34"/>
        <v>EmergencyTemperatureMeasure</v>
      </c>
      <c r="E268" s="13" t="str">
        <f t="shared" si="35"/>
        <v>Hazardous Item. Emergency_ Temperature. Measure</v>
      </c>
      <c r="F268" s="1"/>
      <c r="G268" s="30" t="s">
        <v>205</v>
      </c>
      <c r="H268" s="30" t="s">
        <v>46</v>
      </c>
      <c r="I268" s="30" t="s">
        <v>696</v>
      </c>
      <c r="J268" s="30"/>
      <c r="K268" s="30" t="s">
        <v>591</v>
      </c>
      <c r="L268" s="35" t="str">
        <f t="shared" si="36"/>
        <v>Measure</v>
      </c>
      <c r="M268" s="42"/>
      <c r="N268" s="42"/>
      <c r="O268" s="30"/>
      <c r="P268" s="39" t="s">
        <v>561</v>
      </c>
      <c r="Q268" s="20" t="s">
        <v>98</v>
      </c>
      <c r="R268" s="54" t="s">
        <v>695</v>
      </c>
      <c r="S268" s="21" t="s">
        <v>178</v>
      </c>
      <c r="T268" s="21"/>
      <c r="U268" s="21" t="s">
        <v>178</v>
      </c>
      <c r="V268" s="21"/>
      <c r="W268" s="21" t="s">
        <v>178</v>
      </c>
      <c r="X268" s="54"/>
      <c r="Y268" s="54"/>
    </row>
    <row r="269" spans="2:25" ht="22.5">
      <c r="B269" s="1"/>
      <c r="C269" s="1"/>
      <c r="D269" s="13" t="str">
        <f t="shared" si="34"/>
        <v>TemperatureMeasure</v>
      </c>
      <c r="E269" s="13" t="str">
        <f t="shared" si="35"/>
        <v>Hazardous Item. Temperature. Measure</v>
      </c>
      <c r="F269" s="1"/>
      <c r="G269" s="30" t="s">
        <v>205</v>
      </c>
      <c r="H269" s="30"/>
      <c r="I269" s="20" t="s">
        <v>696</v>
      </c>
      <c r="J269" s="20"/>
      <c r="K269" s="30" t="s">
        <v>591</v>
      </c>
      <c r="L269" s="35" t="str">
        <f t="shared" si="36"/>
        <v>Measure</v>
      </c>
      <c r="M269" s="42"/>
      <c r="N269" s="42"/>
      <c r="O269" s="30"/>
      <c r="P269" s="29" t="s">
        <v>595</v>
      </c>
      <c r="Q269" s="20" t="s">
        <v>98</v>
      </c>
      <c r="R269" s="21" t="s">
        <v>697</v>
      </c>
      <c r="S269" s="21" t="s">
        <v>178</v>
      </c>
      <c r="T269" s="21"/>
      <c r="U269" s="21" t="s">
        <v>178</v>
      </c>
      <c r="V269" s="21"/>
      <c r="W269" s="21" t="s">
        <v>178</v>
      </c>
      <c r="X269" s="21"/>
      <c r="Y269" s="21"/>
    </row>
    <row r="270" spans="2:25" ht="22.5">
      <c r="B270" s="1"/>
      <c r="C270" s="1"/>
      <c r="D270" s="13" t="str">
        <f t="shared" si="34"/>
        <v>EmergencyProceduresCode</v>
      </c>
      <c r="E270" s="13" t="str">
        <f t="shared" si="35"/>
        <v>Hazardous Item. Emergency_ Procedures. Code</v>
      </c>
      <c r="F270" s="1"/>
      <c r="G270" s="30" t="s">
        <v>205</v>
      </c>
      <c r="H270" s="30" t="s">
        <v>46</v>
      </c>
      <c r="I270" s="30" t="s">
        <v>47</v>
      </c>
      <c r="J270" s="30"/>
      <c r="K270" s="30" t="s">
        <v>590</v>
      </c>
      <c r="L270" s="35" t="str">
        <f t="shared" si="36"/>
        <v>Code</v>
      </c>
      <c r="M270" s="42"/>
      <c r="N270" s="42"/>
      <c r="O270" s="30"/>
      <c r="P270" s="39" t="s">
        <v>561</v>
      </c>
      <c r="Q270" s="20" t="s">
        <v>98</v>
      </c>
      <c r="R270" s="54" t="s">
        <v>698</v>
      </c>
      <c r="S270" s="21" t="s">
        <v>178</v>
      </c>
      <c r="T270" s="21"/>
      <c r="U270" s="21" t="s">
        <v>178</v>
      </c>
      <c r="V270" s="21"/>
      <c r="W270" s="21" t="s">
        <v>178</v>
      </c>
      <c r="X270" s="54"/>
      <c r="Y270" s="54"/>
    </row>
    <row r="271" spans="2:25" ht="22.5">
      <c r="B271" s="1"/>
      <c r="C271" s="1"/>
      <c r="D271" s="13" t="str">
        <f t="shared" si="34"/>
        <v>Medical First AidGuideCode</v>
      </c>
      <c r="E271" s="13" t="str">
        <f t="shared" si="35"/>
        <v>Hazardous Item. Medical First Aid_ Guide. Code</v>
      </c>
      <c r="F271" s="1"/>
      <c r="G271" s="30" t="s">
        <v>205</v>
      </c>
      <c r="H271" s="30" t="s">
        <v>212</v>
      </c>
      <c r="I271" s="30" t="s">
        <v>48</v>
      </c>
      <c r="J271" s="30"/>
      <c r="K271" s="30" t="s">
        <v>590</v>
      </c>
      <c r="L271" s="35" t="str">
        <f t="shared" si="36"/>
        <v>Code</v>
      </c>
      <c r="M271" s="42"/>
      <c r="N271" s="42"/>
      <c r="O271" s="30"/>
      <c r="P271" s="39" t="s">
        <v>561</v>
      </c>
      <c r="Q271" s="20" t="s">
        <v>98</v>
      </c>
      <c r="R271" s="54" t="s">
        <v>699</v>
      </c>
      <c r="S271" s="21" t="s">
        <v>178</v>
      </c>
      <c r="T271" s="21"/>
      <c r="U271" s="21" t="s">
        <v>178</v>
      </c>
      <c r="V271" s="21"/>
      <c r="W271" s="21" t="s">
        <v>178</v>
      </c>
      <c r="X271" s="54"/>
      <c r="Y271" s="54"/>
    </row>
    <row r="272" spans="2:25" ht="22.5">
      <c r="B272" s="1"/>
      <c r="C272" s="1"/>
      <c r="D272" s="13" t="str">
        <f t="shared" si="34"/>
        <v>EMS NumberCode</v>
      </c>
      <c r="E272" s="13" t="str">
        <f t="shared" si="35"/>
        <v>Hazardous Item. EMS Number. Code</v>
      </c>
      <c r="F272" s="1"/>
      <c r="G272" s="30" t="s">
        <v>205</v>
      </c>
      <c r="H272" s="30"/>
      <c r="I272" s="20" t="s">
        <v>213</v>
      </c>
      <c r="J272" s="30"/>
      <c r="K272" s="20" t="s">
        <v>590</v>
      </c>
      <c r="L272" s="2" t="str">
        <f t="shared" si="36"/>
        <v>Code</v>
      </c>
      <c r="M272" s="88"/>
      <c r="N272" s="88"/>
      <c r="O272" s="30"/>
      <c r="P272" s="20" t="s">
        <v>561</v>
      </c>
      <c r="Q272" s="20" t="s">
        <v>98</v>
      </c>
      <c r="R272" s="95"/>
      <c r="S272" s="95" t="s">
        <v>178</v>
      </c>
      <c r="T272" s="95"/>
      <c r="U272" s="95" t="s">
        <v>178</v>
      </c>
      <c r="V272" s="95"/>
      <c r="W272" s="95" t="s">
        <v>178</v>
      </c>
      <c r="X272" s="95"/>
      <c r="Y272" s="95"/>
    </row>
    <row r="273" spans="2:25" ht="22.5">
      <c r="B273" s="1"/>
      <c r="C273" s="1"/>
      <c r="D273" s="13" t="str">
        <f t="shared" si="34"/>
        <v>TechnicalName</v>
      </c>
      <c r="E273" s="13" t="str">
        <f t="shared" si="35"/>
        <v>Hazardous Item. Technical_ Name. Text</v>
      </c>
      <c r="F273" s="1"/>
      <c r="G273" s="30" t="s">
        <v>205</v>
      </c>
      <c r="H273" s="20" t="s">
        <v>290</v>
      </c>
      <c r="I273" s="20" t="s">
        <v>603</v>
      </c>
      <c r="J273" s="30"/>
      <c r="K273" s="20" t="s">
        <v>604</v>
      </c>
      <c r="L273" s="2" t="str">
        <f t="shared" si="36"/>
        <v>Text</v>
      </c>
      <c r="M273" s="88"/>
      <c r="N273" s="88"/>
      <c r="O273" s="30"/>
      <c r="P273" s="30" t="s">
        <v>561</v>
      </c>
      <c r="Q273" s="20" t="s">
        <v>98</v>
      </c>
      <c r="R273" s="21" t="s">
        <v>291</v>
      </c>
      <c r="S273" s="21" t="s">
        <v>178</v>
      </c>
      <c r="T273" s="21"/>
      <c r="U273" s="21" t="s">
        <v>178</v>
      </c>
      <c r="V273" s="21"/>
      <c r="W273" s="21" t="s">
        <v>178</v>
      </c>
      <c r="X273" s="21"/>
      <c r="Y273" s="21"/>
    </row>
    <row r="274" spans="2:25" ht="33.75">
      <c r="B274" s="11"/>
      <c r="C274" s="11"/>
      <c r="D274" s="12" t="str">
        <f>CONCATENATE(IF(M274="","",CONCATENATE(M274,"")),"",N274)</f>
        <v>ContactParty</v>
      </c>
      <c r="E274" s="12" t="str">
        <f>CONCATENATE(IF(F274="","",CONCATENATE(F274,"_ ")),G274,". ",IF(M274="","",CONCATENATE(M274,"_ ")),"",N274)</f>
        <v>Hazardous Item. Contact_ Party</v>
      </c>
      <c r="F274" s="11"/>
      <c r="G274" s="16" t="s">
        <v>205</v>
      </c>
      <c r="H274" s="41" t="str">
        <f>IF(M274="","",M274)</f>
        <v>Contact</v>
      </c>
      <c r="I274" s="41" t="str">
        <f>N274</f>
        <v>Party</v>
      </c>
      <c r="J274" s="41"/>
      <c r="K274" s="41" t="str">
        <f>N274</f>
        <v>Party</v>
      </c>
      <c r="L274" s="41"/>
      <c r="M274" s="31" t="s">
        <v>599</v>
      </c>
      <c r="N274" s="16" t="s">
        <v>596</v>
      </c>
      <c r="O274" s="31"/>
      <c r="P274" s="16" t="s">
        <v>560</v>
      </c>
      <c r="Q274" s="16" t="s">
        <v>25</v>
      </c>
      <c r="R274" s="71" t="s">
        <v>86</v>
      </c>
      <c r="S274" s="71" t="s">
        <v>178</v>
      </c>
      <c r="T274" s="71"/>
      <c r="U274" s="71" t="s">
        <v>178</v>
      </c>
      <c r="V274" s="71"/>
      <c r="W274" s="71" t="s">
        <v>178</v>
      </c>
      <c r="X274" s="71"/>
      <c r="Y274" s="71"/>
    </row>
    <row r="275" spans="2:25" ht="22.5">
      <c r="B275" s="11"/>
      <c r="C275" s="11"/>
      <c r="D275" s="12" t="str">
        <f>CONCATENATE(IF(M275="","",CONCATENATE(M275,"")),"",N275)</f>
        <v>Secondary Hazards</v>
      </c>
      <c r="E275" s="12" t="str">
        <f>CONCATENATE(IF(F275="","",CONCATENATE(F275,"_ ")),G275,". ",IF(M275="","",CONCATENATE(M275,"_ ")),"",N275)</f>
        <v>Hazardous Item. Secondary Hazards</v>
      </c>
      <c r="F275" s="11"/>
      <c r="G275" s="16" t="s">
        <v>205</v>
      </c>
      <c r="H275" s="41">
        <f>IF(M275="","",M275)</f>
      </c>
      <c r="I275" s="41" t="str">
        <f>N275</f>
        <v>Secondary Hazards</v>
      </c>
      <c r="J275" s="41"/>
      <c r="K275" s="41" t="str">
        <f>N275</f>
        <v>Secondary Hazards</v>
      </c>
      <c r="L275" s="41"/>
      <c r="M275" s="16"/>
      <c r="N275" s="16" t="s">
        <v>214</v>
      </c>
      <c r="O275" s="31"/>
      <c r="P275" s="16" t="s">
        <v>595</v>
      </c>
      <c r="Q275" s="16" t="s">
        <v>25</v>
      </c>
      <c r="R275" s="71" t="s">
        <v>293</v>
      </c>
      <c r="S275" s="71" t="s">
        <v>178</v>
      </c>
      <c r="T275" s="71"/>
      <c r="U275" s="71" t="s">
        <v>178</v>
      </c>
      <c r="V275" s="71"/>
      <c r="W275" s="71" t="s">
        <v>178</v>
      </c>
      <c r="X275" s="71"/>
      <c r="Y275" s="71"/>
    </row>
    <row r="276" spans="2:25" ht="33.75">
      <c r="B276" s="11"/>
      <c r="C276" s="11"/>
      <c r="D276" s="12" t="str">
        <f>CONCATENATE(IF(M276="","",CONCATENATE(M276,"")),"",N276)</f>
        <v>Hazardous Transit</v>
      </c>
      <c r="E276" s="12" t="str">
        <f>CONCATENATE(IF(F276="","",CONCATENATE(F276,"_ ")),G276,". ",IF(M276="","",CONCATENATE(M276,"_ ")),"",N276)</f>
        <v>Hazardous Item. Hazardous Transit</v>
      </c>
      <c r="F276" s="11"/>
      <c r="G276" s="16" t="s">
        <v>205</v>
      </c>
      <c r="H276" s="41">
        <f>IF(M276="","",M276)</f>
      </c>
      <c r="I276" s="41" t="str">
        <f>N276</f>
        <v>Hazardous Transit</v>
      </c>
      <c r="J276" s="41"/>
      <c r="K276" s="41" t="str">
        <f>N276</f>
        <v>Hazardous Transit</v>
      </c>
      <c r="L276" s="41"/>
      <c r="M276" s="16"/>
      <c r="N276" s="16" t="s">
        <v>215</v>
      </c>
      <c r="O276" s="31"/>
      <c r="P276" s="16" t="s">
        <v>595</v>
      </c>
      <c r="Q276" s="16" t="s">
        <v>25</v>
      </c>
      <c r="R276" s="71" t="s">
        <v>292</v>
      </c>
      <c r="S276" s="71" t="s">
        <v>178</v>
      </c>
      <c r="T276" s="71"/>
      <c r="U276" s="71" t="s">
        <v>178</v>
      </c>
      <c r="V276" s="71"/>
      <c r="W276" s="71" t="s">
        <v>178</v>
      </c>
      <c r="X276" s="71"/>
      <c r="Y276" s="71"/>
    </row>
    <row r="277" spans="2:25" ht="22.5">
      <c r="B277" s="10"/>
      <c r="C277" s="10"/>
      <c r="D277" s="15" t="str">
        <f>CONCATENATE(IF(F277="","",CONCATENATE(F277,"")),"",G277)</f>
        <v>Hazardous Transit</v>
      </c>
      <c r="E277" s="15" t="str">
        <f>CONCATENATE(IF(F277="","",CONCATENATE(F277,"_ ")),"",G277,". Details")</f>
        <v>Hazardous Transit. Details</v>
      </c>
      <c r="F277" s="10"/>
      <c r="G277" s="19" t="s">
        <v>215</v>
      </c>
      <c r="H277" s="19"/>
      <c r="I277" s="32" t="s">
        <v>6</v>
      </c>
      <c r="J277" s="19"/>
      <c r="K277" s="32" t="s">
        <v>6</v>
      </c>
      <c r="L277" s="2" t="str">
        <f aca="true" t="shared" si="37" ref="L277:L283">IF(AND(OR(I277="Identification",I277="ID"),K277="Identifier"),I277,IF(AND(OR(I277="Time",I277="Date"),K277="Date Time"),I277,K277))</f>
        <v>Details</v>
      </c>
      <c r="M277" s="96"/>
      <c r="N277" s="96"/>
      <c r="O277" s="19"/>
      <c r="P277" s="19"/>
      <c r="Q277" s="26" t="s">
        <v>24</v>
      </c>
      <c r="R277" s="23" t="s">
        <v>297</v>
      </c>
      <c r="S277" s="23" t="s">
        <v>178</v>
      </c>
      <c r="T277" s="23"/>
      <c r="U277" s="23" t="s">
        <v>178</v>
      </c>
      <c r="V277" s="23"/>
      <c r="W277" s="23" t="s">
        <v>178</v>
      </c>
      <c r="X277" s="23"/>
      <c r="Y277" s="23"/>
    </row>
    <row r="278" spans="4:25" ht="90">
      <c r="D278" s="13" t="str">
        <f aca="true" t="shared" si="38" ref="D278:D283">CONCATENATE(H278,IF(AND(J278="",I278=L278),IF(L278="Identification","ID",L278),CONCATENATE(IF(L278="Identification","ID",I278),J278,(IF(K278="Identifier","ID",IF(AND(J278="",K278="Text"),"",K278))))))</f>
        <v>Transport EmergencyCardCode</v>
      </c>
      <c r="E278" s="13" t="str">
        <f aca="true" t="shared" si="39" ref="E278:E283">CONCATENATE(IF(F278="","",CONCATENATE(F278,"_ ")),G278,". ",IF(H278="","",CONCATENATE(H278,"_ ")),"",I278,IF(AND(J278="",I278=L278),"",CONCATENATE(". ",IF(J278="","",CONCATENATE(J278,"_ ")),K278)))</f>
        <v>Hazardous Transit. Transport Emergency_ Card. Code</v>
      </c>
      <c r="G278" s="20" t="s">
        <v>215</v>
      </c>
      <c r="H278" s="20" t="s">
        <v>216</v>
      </c>
      <c r="I278" s="20" t="s">
        <v>298</v>
      </c>
      <c r="J278" s="20"/>
      <c r="K278" s="20" t="s">
        <v>590</v>
      </c>
      <c r="L278" s="2" t="str">
        <f t="shared" si="37"/>
        <v>Code</v>
      </c>
      <c r="M278" s="97"/>
      <c r="N278" s="97"/>
      <c r="O278" s="20"/>
      <c r="P278" s="29" t="s">
        <v>561</v>
      </c>
      <c r="Q278" s="29" t="s">
        <v>98</v>
      </c>
      <c r="R278" s="21" t="s">
        <v>299</v>
      </c>
      <c r="S278" s="21" t="s">
        <v>178</v>
      </c>
      <c r="T278" s="21"/>
      <c r="U278" s="21" t="s">
        <v>178</v>
      </c>
      <c r="V278" s="21"/>
      <c r="W278" s="21" t="s">
        <v>178</v>
      </c>
      <c r="X278" s="21"/>
      <c r="Y278" s="21"/>
    </row>
    <row r="279" spans="4:25" ht="45">
      <c r="D279" s="13" t="str">
        <f t="shared" si="38"/>
        <v>PackingCriteriaCode</v>
      </c>
      <c r="E279" s="13" t="str">
        <f t="shared" si="39"/>
        <v>Hazardous Transit. Packing_ Criteria. Code</v>
      </c>
      <c r="G279" s="20" t="s">
        <v>215</v>
      </c>
      <c r="H279" s="20" t="s">
        <v>300</v>
      </c>
      <c r="I279" s="20" t="s">
        <v>301</v>
      </c>
      <c r="J279" s="20"/>
      <c r="K279" s="20" t="s">
        <v>590</v>
      </c>
      <c r="L279" s="2" t="str">
        <f t="shared" si="37"/>
        <v>Code</v>
      </c>
      <c r="M279" s="97"/>
      <c r="N279" s="97"/>
      <c r="O279" s="20"/>
      <c r="P279" s="29" t="s">
        <v>561</v>
      </c>
      <c r="Q279" s="29" t="s">
        <v>98</v>
      </c>
      <c r="R279" s="21" t="s">
        <v>302</v>
      </c>
      <c r="S279" s="21" t="s">
        <v>178</v>
      </c>
      <c r="T279" s="21"/>
      <c r="U279" s="21" t="s">
        <v>178</v>
      </c>
      <c r="V279" s="21"/>
      <c r="W279" s="21" t="s">
        <v>178</v>
      </c>
      <c r="X279" s="21"/>
      <c r="Y279" s="21"/>
    </row>
    <row r="280" spans="4:25" ht="33.75">
      <c r="D280" s="13" t="str">
        <f t="shared" si="38"/>
        <v>RegulationCode</v>
      </c>
      <c r="E280" s="13" t="str">
        <f t="shared" si="39"/>
        <v>Hazardous Transit. Regulation_ Code</v>
      </c>
      <c r="G280" s="20" t="s">
        <v>215</v>
      </c>
      <c r="H280" s="20" t="s">
        <v>303</v>
      </c>
      <c r="I280" s="20" t="s">
        <v>590</v>
      </c>
      <c r="J280" s="20"/>
      <c r="K280" s="20" t="s">
        <v>590</v>
      </c>
      <c r="L280" s="2" t="str">
        <f t="shared" si="37"/>
        <v>Code</v>
      </c>
      <c r="M280" s="97"/>
      <c r="N280" s="97"/>
      <c r="O280" s="20"/>
      <c r="P280" s="29" t="s">
        <v>561</v>
      </c>
      <c r="Q280" s="29" t="s">
        <v>98</v>
      </c>
      <c r="R280" s="21" t="s">
        <v>304</v>
      </c>
      <c r="S280" s="21" t="s">
        <v>178</v>
      </c>
      <c r="T280" s="21"/>
      <c r="U280" s="21" t="s">
        <v>178</v>
      </c>
      <c r="V280" s="21"/>
      <c r="W280" s="21" t="s">
        <v>178</v>
      </c>
      <c r="X280" s="21"/>
      <c r="Y280" s="21"/>
    </row>
    <row r="281" spans="4:25" ht="22.5">
      <c r="D281" s="13" t="str">
        <f t="shared" si="38"/>
        <v>MaximumTransport TemperatureMeasure</v>
      </c>
      <c r="E281" s="13" t="str">
        <f t="shared" si="39"/>
        <v>Hazardous Transit. Maximum_ Transport Temperature. Measure</v>
      </c>
      <c r="G281" s="20" t="s">
        <v>215</v>
      </c>
      <c r="H281" s="20" t="s">
        <v>37</v>
      </c>
      <c r="I281" s="20" t="s">
        <v>218</v>
      </c>
      <c r="J281" s="20"/>
      <c r="K281" s="20" t="s">
        <v>591</v>
      </c>
      <c r="L281" s="2" t="str">
        <f t="shared" si="37"/>
        <v>Measure</v>
      </c>
      <c r="M281" s="97"/>
      <c r="N281" s="97"/>
      <c r="O281" s="20"/>
      <c r="P281" s="29" t="s">
        <v>561</v>
      </c>
      <c r="Q281" s="29" t="s">
        <v>98</v>
      </c>
      <c r="R281" s="37" t="s">
        <v>305</v>
      </c>
      <c r="S281" s="21" t="s">
        <v>178</v>
      </c>
      <c r="T281" s="21"/>
      <c r="U281" s="21" t="s">
        <v>178</v>
      </c>
      <c r="V281" s="21"/>
      <c r="W281" s="21" t="s">
        <v>178</v>
      </c>
      <c r="X281" s="37"/>
      <c r="Y281" s="37"/>
    </row>
    <row r="282" spans="4:25" ht="22.5">
      <c r="D282" s="13" t="str">
        <f t="shared" si="38"/>
        <v>MinimumTransport TemperatureMeasure</v>
      </c>
      <c r="E282" s="13" t="str">
        <f t="shared" si="39"/>
        <v>Hazardous Transit. Minimum_ Transport Temperature. Measure</v>
      </c>
      <c r="G282" s="20" t="s">
        <v>215</v>
      </c>
      <c r="H282" s="20" t="s">
        <v>36</v>
      </c>
      <c r="I282" s="20" t="s">
        <v>218</v>
      </c>
      <c r="J282" s="20"/>
      <c r="K282" s="20" t="s">
        <v>591</v>
      </c>
      <c r="L282" s="2" t="str">
        <f t="shared" si="37"/>
        <v>Measure</v>
      </c>
      <c r="M282" s="97"/>
      <c r="N282" s="97"/>
      <c r="O282" s="20"/>
      <c r="P282" s="29" t="s">
        <v>561</v>
      </c>
      <c r="Q282" s="29" t="s">
        <v>98</v>
      </c>
      <c r="R282" s="37" t="s">
        <v>306</v>
      </c>
      <c r="S282" s="21" t="s">
        <v>178</v>
      </c>
      <c r="T282" s="21"/>
      <c r="U282" s="21" t="s">
        <v>178</v>
      </c>
      <c r="V282" s="21"/>
      <c r="W282" s="21" t="s">
        <v>178</v>
      </c>
      <c r="X282" s="37"/>
      <c r="Y282" s="37"/>
    </row>
    <row r="283" spans="4:25" ht="45">
      <c r="D283" s="13" t="str">
        <f t="shared" si="38"/>
        <v>Inhalation ToxicityZoneCode</v>
      </c>
      <c r="E283" s="13" t="str">
        <f t="shared" si="39"/>
        <v>Hazardous Transit. Inhalation Toxicity_ Zone. Code</v>
      </c>
      <c r="G283" s="20" t="s">
        <v>215</v>
      </c>
      <c r="H283" s="20" t="s">
        <v>217</v>
      </c>
      <c r="I283" s="20" t="s">
        <v>307</v>
      </c>
      <c r="J283" s="20"/>
      <c r="K283" s="20" t="s">
        <v>590</v>
      </c>
      <c r="L283" s="2" t="str">
        <f t="shared" si="37"/>
        <v>Code</v>
      </c>
      <c r="M283" s="97"/>
      <c r="N283" s="97"/>
      <c r="O283" s="20"/>
      <c r="P283" s="29" t="s">
        <v>561</v>
      </c>
      <c r="Q283" s="29" t="s">
        <v>98</v>
      </c>
      <c r="R283" s="21" t="s">
        <v>308</v>
      </c>
      <c r="S283" s="21" t="s">
        <v>178</v>
      </c>
      <c r="T283" s="21"/>
      <c r="U283" s="21" t="s">
        <v>178</v>
      </c>
      <c r="V283" s="21"/>
      <c r="W283" s="21" t="s">
        <v>178</v>
      </c>
      <c r="X283" s="21"/>
      <c r="Y283" s="21"/>
    </row>
    <row r="284" spans="2:25" ht="56.25">
      <c r="B284" s="9"/>
      <c r="C284" s="9"/>
      <c r="D284" s="15" t="str">
        <f>CONCATENATE(IF(F284="","",CONCATENATE(F284,"")),"",G284)</f>
        <v>Invoice Line </v>
      </c>
      <c r="E284" s="15" t="str">
        <f>CONCATENATE(IF(F284="","",CONCATENATE(F284,"_ ")),"",G284,". Details")</f>
        <v>Invoice Line . Details</v>
      </c>
      <c r="F284" s="9"/>
      <c r="G284" s="19" t="s">
        <v>441</v>
      </c>
      <c r="H284" s="19"/>
      <c r="I284" s="19"/>
      <c r="J284" s="19"/>
      <c r="K284" s="122" t="s">
        <v>6</v>
      </c>
      <c r="L284" s="2" t="str">
        <f>IF(AND(OR(I284="Identification",I284="ID"),K284="Identifier"),I284,IF(AND(OR(I284="Time",I284="Date"),K284="DateTime"),I284,K284))</f>
        <v>Details</v>
      </c>
      <c r="M284" s="96"/>
      <c r="N284" s="96"/>
      <c r="O284" s="19"/>
      <c r="P284" s="19"/>
      <c r="Q284" s="26" t="s">
        <v>24</v>
      </c>
      <c r="R284" s="23" t="s">
        <v>657</v>
      </c>
      <c r="S284" s="23"/>
      <c r="T284" s="23"/>
      <c r="U284" s="23"/>
      <c r="V284" s="23"/>
      <c r="W284" s="23"/>
      <c r="X284" s="23"/>
      <c r="Y284" s="23" t="s">
        <v>178</v>
      </c>
    </row>
    <row r="285" spans="2:25" ht="12.75">
      <c r="B285" s="1"/>
      <c r="C285" s="1"/>
      <c r="D285" s="13" t="str">
        <f>CONCATENATE(H285,IF(AND(J285="",I285=L285),IF(L285="Identification","ID",L285),CONCATENATE(IF(L285="Identification","ID",I285),J285,(IF(K285="Identifier","ID",IF(AND(J285="",K285="Text"),"",K285))))))</f>
        <v>ID</v>
      </c>
      <c r="E285" s="13" t="str">
        <f>CONCATENATE(IF(F285="","",CONCATENATE(F285,"_ ")),G285,". ",IF(H285="","",CONCATENATE(H285,"_ ")),"",I285,IF(AND(J285="",I285=L285),"",CONCATENATE(". ",IF(J285="","",CONCATENATE(J285,"_ ")),K285)))</f>
        <v>Invoice Line . Identification</v>
      </c>
      <c r="F285" s="1"/>
      <c r="G285" s="20" t="s">
        <v>441</v>
      </c>
      <c r="H285" s="20"/>
      <c r="I285" s="20" t="s">
        <v>644</v>
      </c>
      <c r="J285" s="20"/>
      <c r="K285" s="20" t="s">
        <v>559</v>
      </c>
      <c r="L285" s="2" t="str">
        <f>IF(AND(OR(I285="Identification",I285="ID"),K285="Identifier"),I285,IF(AND(OR(I285="Time",I285="Date"),K285="DateTime"),I285,K285))</f>
        <v>Identification</v>
      </c>
      <c r="M285" s="97"/>
      <c r="N285" s="97"/>
      <c r="O285" s="20"/>
      <c r="P285" s="29" t="s">
        <v>560</v>
      </c>
      <c r="Q285" s="29" t="s">
        <v>98</v>
      </c>
      <c r="R285" s="70" t="s">
        <v>451</v>
      </c>
      <c r="S285" s="70"/>
      <c r="T285" s="70"/>
      <c r="U285" s="70"/>
      <c r="V285" s="70"/>
      <c r="W285" s="70"/>
      <c r="X285" s="70"/>
      <c r="Y285" s="70" t="s">
        <v>178</v>
      </c>
    </row>
    <row r="286" spans="2:25" ht="22.5">
      <c r="B286" s="1"/>
      <c r="C286" s="1"/>
      <c r="D286" s="13" t="str">
        <f>CONCATENATE(H286,IF(AND(J286="",I286=L286),IF(L286="Identification","ID",L286),CONCATENATE(IF(L286="Identification","ID",I286),J286,(IF(K286="Identifier","ID",IF(AND(J286="",K286="Text"),"",K286))))))</f>
        <v>InvoicedQuantity</v>
      </c>
      <c r="E286" s="13" t="str">
        <f>CONCATENATE(IF(F286="","",CONCATENATE(F286,"_ ")),G286,". ",IF(H286="","",CONCATENATE(H286,"_ ")),"",I286,IF(AND(J286="",I286=L286),"",CONCATENATE(". ",IF(J286="","",CONCATENATE(J286,"_ ")),K286)))</f>
        <v>Invoice Line . Invoiced_ Quantity</v>
      </c>
      <c r="F286" s="1"/>
      <c r="G286" s="20" t="s">
        <v>441</v>
      </c>
      <c r="H286" s="20" t="s">
        <v>450</v>
      </c>
      <c r="I286" s="20" t="s">
        <v>592</v>
      </c>
      <c r="J286" s="20"/>
      <c r="K286" s="20" t="s">
        <v>592</v>
      </c>
      <c r="L286" s="2" t="str">
        <f>IF(AND(OR(I286="Identification",I286="ID"),K286="Identifier"),I286,IF(AND(OR(I286="Time",I286="Date"),K286="DateTime"),I286,K286))</f>
        <v>Quantity</v>
      </c>
      <c r="M286" s="97"/>
      <c r="N286" s="97"/>
      <c r="O286" s="20"/>
      <c r="P286" s="29" t="s">
        <v>560</v>
      </c>
      <c r="Q286" s="29" t="s">
        <v>98</v>
      </c>
      <c r="R286" s="70" t="s">
        <v>449</v>
      </c>
      <c r="S286" s="70"/>
      <c r="T286" s="70"/>
      <c r="U286" s="70"/>
      <c r="V286" s="70"/>
      <c r="W286" s="70"/>
      <c r="X286" s="70"/>
      <c r="Y286" s="70" t="s">
        <v>178</v>
      </c>
    </row>
    <row r="287" spans="2:25" ht="56.25">
      <c r="B287" s="1"/>
      <c r="C287" s="1"/>
      <c r="D287" s="13" t="str">
        <f>CONCATENATE(H287,IF(AND(J287="",I287=L287),IF(L287="Identification","ID",L287),CONCATENATE(IF(L287="Identification","ID",I287),J287,(IF(K287="Identifier","ID",IF(AND(J287="",K287="Text"),"",K287))))))</f>
        <v>Line ExtensionAmount</v>
      </c>
      <c r="E287" s="13" t="str">
        <f>CONCATENATE(IF(F287="","",CONCATENATE(F287,"_ ")),G287,". ",IF(H287="","",CONCATENATE(H287,"_ ")),"",I287,IF(AND(J287="",I287=L287),"",CONCATENATE(". ",IF(J287="","",CONCATENATE(J287,"_ ")),K287)))</f>
        <v>Invoice Line . Line Extension_ Amount</v>
      </c>
      <c r="F287" s="1"/>
      <c r="G287" s="20" t="s">
        <v>441</v>
      </c>
      <c r="H287" s="30" t="s">
        <v>156</v>
      </c>
      <c r="I287" s="20" t="s">
        <v>593</v>
      </c>
      <c r="J287" s="20"/>
      <c r="K287" s="30" t="s">
        <v>593</v>
      </c>
      <c r="L287" s="35" t="str">
        <f>IF(AND(OR(I287="Identification",I287="ID"),K287="Identifier"),I287,IF(AND(OR(I287="Time",I287="Date"),K287="Date Time"),I287,K287))</f>
        <v>Amount</v>
      </c>
      <c r="M287" s="42"/>
      <c r="N287" s="42"/>
      <c r="O287" s="30"/>
      <c r="P287" s="39" t="s">
        <v>560</v>
      </c>
      <c r="Q287" s="29" t="s">
        <v>98</v>
      </c>
      <c r="R287" s="21" t="s">
        <v>658</v>
      </c>
      <c r="S287" s="21"/>
      <c r="T287" s="21"/>
      <c r="U287" s="21"/>
      <c r="V287" s="21"/>
      <c r="W287" s="21"/>
      <c r="X287" s="21"/>
      <c r="Y287" s="21" t="s">
        <v>178</v>
      </c>
    </row>
    <row r="288" spans="2:25" ht="33.75">
      <c r="B288" s="11"/>
      <c r="C288" s="11"/>
      <c r="D288" s="12" t="str">
        <f aca="true" t="shared" si="40" ref="D288:D293">CONCATENATE(IF(M288="","",CONCATENATE(M288,"")),"",N288)</f>
        <v>ReferencedOrder Line</v>
      </c>
      <c r="E288" s="12" t="str">
        <f aca="true" t="shared" si="41" ref="E288:E293">CONCATENATE(IF(F288="","",CONCATENATE(F288,"_ ")),G288,". ",IF(M288="","",CONCATENATE(M288,"_ ")),"",N288)</f>
        <v>Invoice Line . Referenced_ Order Line</v>
      </c>
      <c r="F288" s="11"/>
      <c r="G288" s="16" t="s">
        <v>441</v>
      </c>
      <c r="H288" s="16" t="s">
        <v>49</v>
      </c>
      <c r="I288" s="16" t="s">
        <v>661</v>
      </c>
      <c r="J288" s="47"/>
      <c r="K288" s="16" t="s">
        <v>661</v>
      </c>
      <c r="L288" s="2" t="str">
        <f>IF(AND(OR(I288="Identification",I288="ID"),K288="Identifier"),I288,IF(AND(OR(I288="Time",I288="Date"),K288="DateTime"),I288,K288))</f>
        <v>Order Line</v>
      </c>
      <c r="M288" s="16" t="s">
        <v>49</v>
      </c>
      <c r="N288" s="16" t="s">
        <v>661</v>
      </c>
      <c r="O288" s="16"/>
      <c r="P288" s="16" t="s">
        <v>561</v>
      </c>
      <c r="Q288" s="16" t="s">
        <v>25</v>
      </c>
      <c r="R288" s="71" t="s">
        <v>448</v>
      </c>
      <c r="S288" s="71"/>
      <c r="T288" s="71"/>
      <c r="U288" s="71"/>
      <c r="V288" s="71"/>
      <c r="W288" s="71"/>
      <c r="X288" s="71"/>
      <c r="Y288" s="71" t="s">
        <v>178</v>
      </c>
    </row>
    <row r="289" spans="2:25" ht="33.75">
      <c r="B289" s="11"/>
      <c r="C289" s="11"/>
      <c r="D289" s="12" t="str">
        <f t="shared" si="40"/>
        <v>ReferencedDespatch Line</v>
      </c>
      <c r="E289" s="12" t="str">
        <f t="shared" si="41"/>
        <v>Invoice Line . Referenced_ Despatch Line</v>
      </c>
      <c r="F289" s="11"/>
      <c r="G289" s="16" t="s">
        <v>441</v>
      </c>
      <c r="H289" s="16" t="s">
        <v>49</v>
      </c>
      <c r="I289" s="16" t="s">
        <v>447</v>
      </c>
      <c r="J289" s="47"/>
      <c r="K289" s="16" t="s">
        <v>447</v>
      </c>
      <c r="L289" s="2" t="str">
        <f>IF(AND(OR(I289="Identification",I289="ID"),K289="Identifier"),I289,IF(AND(OR(I289="Time",I289="Date"),K289="DateTime"),I289,K289))</f>
        <v>Despatch Line</v>
      </c>
      <c r="M289" s="16" t="s">
        <v>49</v>
      </c>
      <c r="N289" s="16" t="s">
        <v>447</v>
      </c>
      <c r="O289" s="16"/>
      <c r="P289" s="16" t="s">
        <v>561</v>
      </c>
      <c r="Q289" s="16" t="s">
        <v>25</v>
      </c>
      <c r="R289" s="71" t="s">
        <v>446</v>
      </c>
      <c r="S289" s="71"/>
      <c r="T289" s="71"/>
      <c r="U289" s="71"/>
      <c r="V289" s="71"/>
      <c r="W289" s="71"/>
      <c r="X289" s="71"/>
      <c r="Y289" s="71" t="s">
        <v>178</v>
      </c>
    </row>
    <row r="290" spans="2:25" ht="33.75">
      <c r="B290" s="11"/>
      <c r="C290" s="11"/>
      <c r="D290" s="12" t="str">
        <f t="shared" si="40"/>
        <v>ReferencedReceipt Line</v>
      </c>
      <c r="E290" s="12" t="str">
        <f t="shared" si="41"/>
        <v>Invoice Line . Referenced_ Receipt Line</v>
      </c>
      <c r="F290" s="11"/>
      <c r="G290" s="16" t="s">
        <v>441</v>
      </c>
      <c r="H290" s="16" t="s">
        <v>49</v>
      </c>
      <c r="I290" s="16" t="s">
        <v>445</v>
      </c>
      <c r="J290" s="47"/>
      <c r="K290" s="16" t="s">
        <v>445</v>
      </c>
      <c r="L290" s="2" t="str">
        <f>IF(AND(OR(I290="Identification",I290="ID"),K290="Identifier"),I290,IF(AND(OR(I290="Time",I290="Date"),K290="DateTime"),I290,K290))</f>
        <v>Receipt Line</v>
      </c>
      <c r="M290" s="16" t="s">
        <v>49</v>
      </c>
      <c r="N290" s="16" t="s">
        <v>445</v>
      </c>
      <c r="O290" s="16"/>
      <c r="P290" s="16" t="s">
        <v>561</v>
      </c>
      <c r="Q290" s="16" t="s">
        <v>25</v>
      </c>
      <c r="R290" s="71" t="s">
        <v>444</v>
      </c>
      <c r="S290" s="71"/>
      <c r="T290" s="71"/>
      <c r="U290" s="71"/>
      <c r="V290" s="71"/>
      <c r="W290" s="71"/>
      <c r="X290" s="71"/>
      <c r="Y290" s="71" t="s">
        <v>178</v>
      </c>
    </row>
    <row r="291" spans="2:25" ht="22.5">
      <c r="B291" s="11"/>
      <c r="C291" s="11"/>
      <c r="D291" s="12" t="str">
        <f t="shared" si="40"/>
        <v>Allowance Charge</v>
      </c>
      <c r="E291" s="12" t="str">
        <f t="shared" si="41"/>
        <v>Invoice Line . Allowance Charge</v>
      </c>
      <c r="F291" s="11"/>
      <c r="G291" s="16" t="s">
        <v>441</v>
      </c>
      <c r="H291" s="16"/>
      <c r="I291" s="16" t="s">
        <v>159</v>
      </c>
      <c r="J291" s="47"/>
      <c r="K291" s="16" t="s">
        <v>159</v>
      </c>
      <c r="L291" s="2"/>
      <c r="M291" s="16"/>
      <c r="N291" s="16" t="s">
        <v>159</v>
      </c>
      <c r="O291" s="16"/>
      <c r="P291" s="16" t="s">
        <v>595</v>
      </c>
      <c r="Q291" s="16" t="s">
        <v>25</v>
      </c>
      <c r="R291" s="71" t="s">
        <v>443</v>
      </c>
      <c r="S291" s="71"/>
      <c r="T291" s="71"/>
      <c r="U291" s="71"/>
      <c r="V291" s="71"/>
      <c r="W291" s="71"/>
      <c r="X291" s="71"/>
      <c r="Y291" s="71" t="s">
        <v>178</v>
      </c>
    </row>
    <row r="292" spans="2:25" ht="33.75">
      <c r="B292" s="11"/>
      <c r="C292" s="11"/>
      <c r="D292" s="12" t="str">
        <f t="shared" si="40"/>
        <v>Item</v>
      </c>
      <c r="E292" s="12" t="str">
        <f t="shared" si="41"/>
        <v>Invoice Line . Item</v>
      </c>
      <c r="F292" s="11"/>
      <c r="G292" s="16" t="s">
        <v>441</v>
      </c>
      <c r="H292" s="16"/>
      <c r="I292" s="16" t="s">
        <v>643</v>
      </c>
      <c r="J292" s="47"/>
      <c r="K292" s="16" t="s">
        <v>643</v>
      </c>
      <c r="L292" s="2"/>
      <c r="M292" s="16"/>
      <c r="N292" s="16" t="s">
        <v>643</v>
      </c>
      <c r="O292" s="16"/>
      <c r="P292" s="16" t="s">
        <v>560</v>
      </c>
      <c r="Q292" s="16" t="s">
        <v>25</v>
      </c>
      <c r="R292" s="71" t="s">
        <v>442</v>
      </c>
      <c r="S292" s="71"/>
      <c r="T292" s="71"/>
      <c r="U292" s="71"/>
      <c r="V292" s="71"/>
      <c r="W292" s="71"/>
      <c r="X292" s="71"/>
      <c r="Y292" s="71" t="s">
        <v>178</v>
      </c>
    </row>
    <row r="293" spans="2:25" ht="22.5">
      <c r="B293" s="11"/>
      <c r="C293" s="11"/>
      <c r="D293" s="12" t="str">
        <f t="shared" si="40"/>
        <v>Base Price</v>
      </c>
      <c r="E293" s="12" t="str">
        <f t="shared" si="41"/>
        <v>Invoice Line . Base Price</v>
      </c>
      <c r="F293" s="11"/>
      <c r="G293" s="16" t="s">
        <v>441</v>
      </c>
      <c r="H293" s="16"/>
      <c r="I293" s="16" t="s">
        <v>206</v>
      </c>
      <c r="J293" s="47"/>
      <c r="K293" s="16" t="s">
        <v>206</v>
      </c>
      <c r="L293" s="2"/>
      <c r="M293" s="16"/>
      <c r="N293" s="16" t="s">
        <v>206</v>
      </c>
      <c r="O293" s="16"/>
      <c r="P293" s="16" t="s">
        <v>560</v>
      </c>
      <c r="Q293" s="16" t="s">
        <v>25</v>
      </c>
      <c r="R293" s="71" t="s">
        <v>440</v>
      </c>
      <c r="S293" s="71"/>
      <c r="T293" s="71"/>
      <c r="U293" s="71"/>
      <c r="V293" s="71"/>
      <c r="W293" s="71"/>
      <c r="X293" s="71"/>
      <c r="Y293" s="71" t="s">
        <v>178</v>
      </c>
    </row>
    <row r="294" spans="2:25" ht="22.5">
      <c r="B294" s="9"/>
      <c r="C294" s="9"/>
      <c r="D294" s="15" t="str">
        <f>CONCATENATE(IF(F294="","",CONCATENATE(F294,"")),"",G294)</f>
        <v>Item</v>
      </c>
      <c r="E294" s="15" t="str">
        <f>CONCATENATE(IF(F294="","",CONCATENATE(F294,"_ ")),"",G294,". Details")</f>
        <v>Item. Details</v>
      </c>
      <c r="F294" s="9"/>
      <c r="G294" s="32" t="s">
        <v>643</v>
      </c>
      <c r="H294" s="32"/>
      <c r="I294" s="32" t="s">
        <v>6</v>
      </c>
      <c r="J294" s="32"/>
      <c r="K294" s="32" t="s">
        <v>6</v>
      </c>
      <c r="L294" s="32"/>
      <c r="M294" s="46"/>
      <c r="N294" s="46"/>
      <c r="O294" s="32"/>
      <c r="P294" s="32"/>
      <c r="Q294" s="19" t="s">
        <v>24</v>
      </c>
      <c r="R294" s="34" t="s">
        <v>665</v>
      </c>
      <c r="S294" s="34" t="s">
        <v>178</v>
      </c>
      <c r="T294" s="34"/>
      <c r="U294" s="34" t="s">
        <v>178</v>
      </c>
      <c r="V294" s="34"/>
      <c r="W294" s="34" t="s">
        <v>178</v>
      </c>
      <c r="X294" s="34" t="s">
        <v>178</v>
      </c>
      <c r="Y294" s="34" t="s">
        <v>178</v>
      </c>
    </row>
    <row r="295" spans="2:25" ht="12.75">
      <c r="B295" s="1"/>
      <c r="C295" s="1"/>
      <c r="D295" s="13" t="str">
        <f>CONCATENATE(H295,IF(AND(J295="",I295=L295),IF(L295="Identification","ID",L295),CONCATENATE(IF(L295="Identification","ID",I295),J295,(IF(K295="Identifier","ID",IF(AND(J295="",K295="Text"),"",K295))))))</f>
        <v>Identifier</v>
      </c>
      <c r="E295" s="13" t="str">
        <f>CONCATENATE(IF(F295="","",CONCATENATE(F295,"_ ")),G295,". ",IF(H295="","",CONCATENATE(H295,"_ ")),"",I295,IF(AND(J295="",I295=L295),"",CONCATENATE(". ",IF(J295="","",CONCATENATE(J295,"_ ")),K295)))</f>
        <v>Item. Identifier</v>
      </c>
      <c r="F295" s="1"/>
      <c r="G295" s="30" t="s">
        <v>643</v>
      </c>
      <c r="H295" s="30"/>
      <c r="I295" s="30" t="s">
        <v>559</v>
      </c>
      <c r="J295" s="30"/>
      <c r="K295" s="30" t="s">
        <v>559</v>
      </c>
      <c r="L295" s="35" t="str">
        <f>IF(AND(OR(I295="Identification",I295="ID"),K295="Identifier"),I295,IF(AND(OR(I295="Time",I295="Date"),K295="Date Time"),I295,K295))</f>
        <v>Identifier</v>
      </c>
      <c r="M295" s="42"/>
      <c r="N295" s="42"/>
      <c r="O295" s="30"/>
      <c r="P295" s="39" t="s">
        <v>560</v>
      </c>
      <c r="Q295" s="24" t="s">
        <v>98</v>
      </c>
      <c r="R295" s="54" t="s">
        <v>667</v>
      </c>
      <c r="S295" s="54" t="s">
        <v>178</v>
      </c>
      <c r="T295" s="54"/>
      <c r="U295" s="54" t="s">
        <v>178</v>
      </c>
      <c r="V295" s="54"/>
      <c r="W295" s="54" t="s">
        <v>178</v>
      </c>
      <c r="X295" s="54" t="s">
        <v>178</v>
      </c>
      <c r="Y295" s="54" t="s">
        <v>178</v>
      </c>
    </row>
    <row r="296" spans="2:25" ht="22.5">
      <c r="B296" s="1"/>
      <c r="C296" s="1"/>
      <c r="D296" s="13" t="str">
        <f>CONCATENATE(H296,IF(AND(J296="",I296=L296),IF(L296="Identification","ID",L296),CONCATENATE(IF(L296="Identification","ID",I296),J296,(IF(K296="Identifier","ID",IF(AND(J296="",K296="Text"),"",K296))))))</f>
        <v>Description</v>
      </c>
      <c r="E296" s="13" t="str">
        <f>CONCATENATE(IF(F296="","",CONCATENATE(F296,"_ ")),G296,". ",IF(H296="","",CONCATENATE(H296,"_ ")),"",I296,IF(AND(J296="",I296=L296),"",CONCATENATE(". ",IF(J296="","",CONCATENATE(J296,"_ ")),K296)))</f>
        <v>Item. Description. Text</v>
      </c>
      <c r="F296" s="1"/>
      <c r="G296" s="30" t="s">
        <v>643</v>
      </c>
      <c r="H296" s="30"/>
      <c r="I296" s="30" t="s">
        <v>668</v>
      </c>
      <c r="J296" s="30"/>
      <c r="K296" s="30" t="s">
        <v>604</v>
      </c>
      <c r="L296" s="35" t="str">
        <f>IF(AND(OR(I296="Identification",I296="ID"),K296="Identifier"),I296,IF(AND(OR(I296="Time",I296="Date"),K296="Date Time"),I296,K296))</f>
        <v>Text</v>
      </c>
      <c r="M296" s="42"/>
      <c r="N296" s="42"/>
      <c r="O296" s="30"/>
      <c r="P296" s="39" t="s">
        <v>561</v>
      </c>
      <c r="Q296" s="24" t="s">
        <v>98</v>
      </c>
      <c r="R296" s="54" t="s">
        <v>669</v>
      </c>
      <c r="S296" s="54" t="s">
        <v>178</v>
      </c>
      <c r="T296" s="54"/>
      <c r="U296" s="54" t="s">
        <v>178</v>
      </c>
      <c r="V296" s="54"/>
      <c r="W296" s="54" t="s">
        <v>178</v>
      </c>
      <c r="X296" s="54" t="s">
        <v>178</v>
      </c>
      <c r="Y296" s="54" t="s">
        <v>178</v>
      </c>
    </row>
    <row r="297" spans="2:25" ht="12.75">
      <c r="B297" s="1"/>
      <c r="C297" s="1"/>
      <c r="D297" s="13" t="str">
        <f>CONCATENATE(H297,IF(AND(J297="",I297=L297),IF(L297="Identification","ID",L297),CONCATENATE(IF(L297="Identification","ID",I297),J297,(IF(K297="Identifier","ID",IF(AND(J297="",K297="Text"),"",K297))))))</f>
        <v>PackQuantity</v>
      </c>
      <c r="E297" s="13" t="str">
        <f>CONCATENATE(IF(F297="","",CONCATENATE(F297,"_ ")),G297,". ",IF(H297="","",CONCATENATE(H297,"_ ")),"",I297,IF(AND(J297="",I297=L297),"",CONCATENATE(". ",IF(J297="","",CONCATENATE(J297,"_ ")),K297)))</f>
        <v>Item. Pack_ Quantity</v>
      </c>
      <c r="F297" s="1"/>
      <c r="G297" s="30" t="s">
        <v>643</v>
      </c>
      <c r="H297" s="30" t="s">
        <v>40</v>
      </c>
      <c r="I297" s="30" t="s">
        <v>592</v>
      </c>
      <c r="J297" s="30"/>
      <c r="K297" s="30" t="s">
        <v>592</v>
      </c>
      <c r="L297" s="35" t="str">
        <f>IF(AND(OR(I297="Identification",I297="ID"),K297="Identifier"),I297,IF(AND(OR(I297="Time",I297="Date"),K297="Date Time"),I297,K297))</f>
        <v>Quantity</v>
      </c>
      <c r="M297" s="42"/>
      <c r="N297" s="42"/>
      <c r="O297" s="30"/>
      <c r="P297" s="39" t="s">
        <v>561</v>
      </c>
      <c r="Q297" s="24" t="s">
        <v>98</v>
      </c>
      <c r="R297" s="95" t="s">
        <v>670</v>
      </c>
      <c r="S297" s="95" t="s">
        <v>178</v>
      </c>
      <c r="T297" s="95"/>
      <c r="U297" s="95" t="s">
        <v>178</v>
      </c>
      <c r="V297" s="95"/>
      <c r="W297" s="95" t="s">
        <v>178</v>
      </c>
      <c r="X297" s="95" t="s">
        <v>178</v>
      </c>
      <c r="Y297" s="95" t="s">
        <v>178</v>
      </c>
    </row>
    <row r="298" spans="2:25" ht="12.75">
      <c r="B298" s="1"/>
      <c r="C298" s="1"/>
      <c r="D298" s="13" t="str">
        <f>CONCATENATE(H298,IF(AND(J298="",I298=L298),IF(L298="Identification","ID",L298),CONCATENATE(IF(L298="Identification","ID",I298),J298,(IF(K298="Identifier","ID",IF(AND(J298="",K298="Text"),"",K298))))))</f>
        <v>PackSizeQuantity</v>
      </c>
      <c r="E298" s="13" t="str">
        <f>CONCATENATE(IF(F298="","",CONCATENATE(F298,"_ ")),G298,". ",IF(H298="","",CONCATENATE(H298,"_ ")),"",I298,IF(AND(J298="",I298=L298),"",CONCATENATE(". ",IF(J298="","",CONCATENATE(J298,"_ ")),K298)))</f>
        <v>Item. Pack_ Size. Quantity</v>
      </c>
      <c r="F298" s="1"/>
      <c r="G298" s="30" t="s">
        <v>643</v>
      </c>
      <c r="H298" s="30" t="s">
        <v>40</v>
      </c>
      <c r="I298" s="30" t="s">
        <v>41</v>
      </c>
      <c r="J298" s="30"/>
      <c r="K298" s="30" t="s">
        <v>592</v>
      </c>
      <c r="L298" s="35" t="str">
        <f>IF(AND(OR(I298="Identification",I298="ID"),K298="Identifier"),I298,IF(AND(OR(I298="Time",I298="Date"),K298="Date Time"),I298,K298))</f>
        <v>Quantity</v>
      </c>
      <c r="M298" s="42"/>
      <c r="N298" s="42"/>
      <c r="O298" s="30"/>
      <c r="P298" s="39" t="s">
        <v>561</v>
      </c>
      <c r="Q298" s="24" t="s">
        <v>98</v>
      </c>
      <c r="R298" s="95" t="s">
        <v>671</v>
      </c>
      <c r="S298" s="95" t="s">
        <v>178</v>
      </c>
      <c r="T298" s="95"/>
      <c r="U298" s="95" t="s">
        <v>178</v>
      </c>
      <c r="V298" s="95"/>
      <c r="W298" s="95" t="s">
        <v>178</v>
      </c>
      <c r="X298" s="95" t="s">
        <v>178</v>
      </c>
      <c r="Y298" s="95" t="s">
        <v>178</v>
      </c>
    </row>
    <row r="299" spans="2:27" ht="22.5">
      <c r="B299" s="1"/>
      <c r="C299" s="1"/>
      <c r="D299" s="13" t="str">
        <f>CONCATENATE(H299,IF(AND(J299="",I299=L299),IF(L299="Identification","ID",L299),CONCATENATE(IF(L299="Identification","ID",I299),J299,(IF(K299="Identifier","ID",IF(AND(J299="",K299="Text"),"",K299))))))</f>
        <v>From CatalogIndicator</v>
      </c>
      <c r="E299" s="13" t="str">
        <f>CONCATENATE(IF(F299="","",CONCATENATE(F299,"_ ")),G299,". ",IF(H299="","",CONCATENATE(H299,"_ ")),"",I299,IF(AND(J299="",I299=L299),"",CONCATENATE(". ",IF(J299="","",CONCATENATE(J299,"_ ")),K299)))</f>
        <v>Item. From Catalog_ Indicator</v>
      </c>
      <c r="F299" s="1"/>
      <c r="G299" s="30" t="s">
        <v>643</v>
      </c>
      <c r="H299" s="30" t="s">
        <v>202</v>
      </c>
      <c r="I299" s="30" t="s">
        <v>672</v>
      </c>
      <c r="J299" s="30"/>
      <c r="K299" s="30" t="s">
        <v>672</v>
      </c>
      <c r="L299" s="35" t="str">
        <f>IF(AND(OR(I299="Identification",I299="ID"),K299="Identifier"),I299,IF(AND(OR(I299="Time",I299="Date"),K299="Date Time"),I299,K299))</f>
        <v>Indicator</v>
      </c>
      <c r="M299" s="42"/>
      <c r="N299" s="42"/>
      <c r="O299" s="30"/>
      <c r="P299" s="39" t="s">
        <v>561</v>
      </c>
      <c r="Q299" s="24" t="s">
        <v>98</v>
      </c>
      <c r="R299" s="54" t="s">
        <v>673</v>
      </c>
      <c r="S299" s="54" t="s">
        <v>178</v>
      </c>
      <c r="T299" s="54"/>
      <c r="U299" s="54" t="s">
        <v>178</v>
      </c>
      <c r="V299" s="54"/>
      <c r="W299" s="54" t="s">
        <v>178</v>
      </c>
      <c r="X299" s="54" t="s">
        <v>178</v>
      </c>
      <c r="Y299" s="54" t="s">
        <v>178</v>
      </c>
      <c r="AA299" s="6" t="s">
        <v>460</v>
      </c>
    </row>
    <row r="300" spans="2:25" ht="22.5">
      <c r="B300" s="11"/>
      <c r="C300" s="11"/>
      <c r="D300" s="12" t="str">
        <f aca="true" t="shared" si="42" ref="D300:D311">CONCATENATE(IF(M300="","",CONCATENATE(M300,"")),"",N300)</f>
        <v>Buyer'sItem Identification</v>
      </c>
      <c r="E300" s="12" t="str">
        <f aca="true" t="shared" si="43" ref="E300:E311">CONCATENATE(IF(F300="","",CONCATENATE(F300,"_ ")),G300,". ",IF(M300="","",CONCATENATE(M300,"_ ")),"",N300)</f>
        <v>Item. Buyer's_ Item Identification</v>
      </c>
      <c r="F300" s="11"/>
      <c r="G300" s="16" t="s">
        <v>643</v>
      </c>
      <c r="H300" s="41" t="str">
        <f aca="true" t="shared" si="44" ref="H300:H311">IF(M300="","",M300)</f>
        <v>Buyer's</v>
      </c>
      <c r="I300" s="41" t="s">
        <v>643</v>
      </c>
      <c r="J300" s="41"/>
      <c r="K300" s="41" t="s">
        <v>644</v>
      </c>
      <c r="L300" s="41"/>
      <c r="M300" s="16" t="s">
        <v>9</v>
      </c>
      <c r="N300" s="16" t="s">
        <v>203</v>
      </c>
      <c r="O300" s="31"/>
      <c r="P300" s="16" t="s">
        <v>561</v>
      </c>
      <c r="Q300" s="16" t="s">
        <v>25</v>
      </c>
      <c r="R300" s="71" t="s">
        <v>75</v>
      </c>
      <c r="S300" s="71" t="s">
        <v>178</v>
      </c>
      <c r="T300" s="71"/>
      <c r="U300" s="71" t="s">
        <v>178</v>
      </c>
      <c r="V300" s="71"/>
      <c r="W300" s="71" t="s">
        <v>178</v>
      </c>
      <c r="X300" s="71" t="s">
        <v>178</v>
      </c>
      <c r="Y300" s="71" t="s">
        <v>178</v>
      </c>
    </row>
    <row r="301" spans="2:25" ht="22.5">
      <c r="B301" s="11"/>
      <c r="C301" s="11"/>
      <c r="D301" s="12" t="str">
        <f t="shared" si="42"/>
        <v>Seller'sItem Identification</v>
      </c>
      <c r="E301" s="12" t="str">
        <f t="shared" si="43"/>
        <v>Item. Seller's_ Item Identification</v>
      </c>
      <c r="F301" s="11"/>
      <c r="G301" s="16" t="s">
        <v>643</v>
      </c>
      <c r="H301" s="41" t="str">
        <f t="shared" si="44"/>
        <v>Seller's</v>
      </c>
      <c r="I301" s="41" t="s">
        <v>643</v>
      </c>
      <c r="J301" s="41"/>
      <c r="K301" s="41" t="s">
        <v>644</v>
      </c>
      <c r="L301" s="41"/>
      <c r="M301" s="16" t="s">
        <v>10</v>
      </c>
      <c r="N301" s="16" t="s">
        <v>203</v>
      </c>
      <c r="O301" s="31"/>
      <c r="P301" s="16" t="s">
        <v>561</v>
      </c>
      <c r="Q301" s="16" t="s">
        <v>25</v>
      </c>
      <c r="R301" s="71" t="s">
        <v>76</v>
      </c>
      <c r="S301" s="71" t="s">
        <v>178</v>
      </c>
      <c r="T301" s="71"/>
      <c r="U301" s="71" t="s">
        <v>178</v>
      </c>
      <c r="V301" s="71"/>
      <c r="W301" s="71" t="s">
        <v>178</v>
      </c>
      <c r="X301" s="71" t="s">
        <v>178</v>
      </c>
      <c r="Y301" s="71" t="s">
        <v>178</v>
      </c>
    </row>
    <row r="302" spans="2:25" ht="22.5">
      <c r="B302" s="11"/>
      <c r="C302" s="11"/>
      <c r="D302" s="12" t="str">
        <f t="shared" si="42"/>
        <v>Manufacturer'sItem Identification</v>
      </c>
      <c r="E302" s="12" t="str">
        <f t="shared" si="43"/>
        <v>Item. Manufacturer's_ Item Identification</v>
      </c>
      <c r="F302" s="11"/>
      <c r="G302" s="16" t="s">
        <v>643</v>
      </c>
      <c r="H302" s="41" t="str">
        <f t="shared" si="44"/>
        <v>Manufacturer's</v>
      </c>
      <c r="I302" s="41" t="s">
        <v>643</v>
      </c>
      <c r="J302" s="41"/>
      <c r="K302" s="41" t="s">
        <v>644</v>
      </c>
      <c r="L302" s="41"/>
      <c r="M302" s="16" t="s">
        <v>11</v>
      </c>
      <c r="N302" s="16" t="s">
        <v>203</v>
      </c>
      <c r="O302" s="31"/>
      <c r="P302" s="16" t="s">
        <v>561</v>
      </c>
      <c r="Q302" s="16" t="s">
        <v>25</v>
      </c>
      <c r="R302" s="71" t="s">
        <v>77</v>
      </c>
      <c r="S302" s="71" t="s">
        <v>178</v>
      </c>
      <c r="T302" s="71"/>
      <c r="U302" s="71" t="s">
        <v>178</v>
      </c>
      <c r="V302" s="71"/>
      <c r="W302" s="71" t="s">
        <v>178</v>
      </c>
      <c r="X302" s="71" t="s">
        <v>178</v>
      </c>
      <c r="Y302" s="71" t="s">
        <v>178</v>
      </c>
    </row>
    <row r="303" spans="2:25" ht="22.5">
      <c r="B303" s="11"/>
      <c r="C303" s="11"/>
      <c r="D303" s="12" t="str">
        <f t="shared" si="42"/>
        <v>StandardItem Identification</v>
      </c>
      <c r="E303" s="12" t="str">
        <f t="shared" si="43"/>
        <v>Item. Standard_ Item Identification</v>
      </c>
      <c r="F303" s="11"/>
      <c r="G303" s="16" t="s">
        <v>643</v>
      </c>
      <c r="H303" s="41" t="str">
        <f t="shared" si="44"/>
        <v>Standard</v>
      </c>
      <c r="I303" s="41" t="s">
        <v>643</v>
      </c>
      <c r="J303" s="41"/>
      <c r="K303" s="41" t="s">
        <v>644</v>
      </c>
      <c r="L303" s="41"/>
      <c r="M303" s="16" t="s">
        <v>12</v>
      </c>
      <c r="N303" s="16" t="s">
        <v>203</v>
      </c>
      <c r="O303" s="31"/>
      <c r="P303" s="16" t="s">
        <v>561</v>
      </c>
      <c r="Q303" s="16" t="s">
        <v>25</v>
      </c>
      <c r="R303" s="71" t="s">
        <v>78</v>
      </c>
      <c r="S303" s="71" t="s">
        <v>178</v>
      </c>
      <c r="T303" s="71"/>
      <c r="U303" s="71" t="s">
        <v>178</v>
      </c>
      <c r="V303" s="71"/>
      <c r="W303" s="71" t="s">
        <v>178</v>
      </c>
      <c r="X303" s="71" t="s">
        <v>178</v>
      </c>
      <c r="Y303" s="71" t="s">
        <v>178</v>
      </c>
    </row>
    <row r="304" spans="2:25" ht="22.5">
      <c r="B304" s="11"/>
      <c r="C304" s="11"/>
      <c r="D304" s="12" t="str">
        <f t="shared" si="42"/>
        <v>CatalogueItem Identification</v>
      </c>
      <c r="E304" s="12" t="str">
        <f t="shared" si="43"/>
        <v>Item. Catalogue_ Item Identification</v>
      </c>
      <c r="F304" s="11"/>
      <c r="G304" s="16" t="s">
        <v>643</v>
      </c>
      <c r="H304" s="41" t="str">
        <f t="shared" si="44"/>
        <v>Catalogue</v>
      </c>
      <c r="I304" s="41" t="s">
        <v>643</v>
      </c>
      <c r="J304" s="41"/>
      <c r="K304" s="41" t="s">
        <v>644</v>
      </c>
      <c r="L304" s="41"/>
      <c r="M304" s="16" t="s">
        <v>50</v>
      </c>
      <c r="N304" s="16" t="s">
        <v>203</v>
      </c>
      <c r="O304" s="31"/>
      <c r="P304" s="16" t="s">
        <v>561</v>
      </c>
      <c r="Q304" s="16" t="s">
        <v>25</v>
      </c>
      <c r="R304" s="71"/>
      <c r="S304" s="71" t="s">
        <v>178</v>
      </c>
      <c r="T304" s="71"/>
      <c r="U304" s="71" t="s">
        <v>178</v>
      </c>
      <c r="V304" s="71"/>
      <c r="W304" s="71" t="s">
        <v>178</v>
      </c>
      <c r="X304" s="71" t="s">
        <v>178</v>
      </c>
      <c r="Y304" s="71" t="s">
        <v>178</v>
      </c>
    </row>
    <row r="305" spans="2:25" ht="22.5">
      <c r="B305" s="11"/>
      <c r="C305" s="11"/>
      <c r="D305" s="12" t="str">
        <f t="shared" si="42"/>
        <v>ReferencedCatalogue</v>
      </c>
      <c r="E305" s="12" t="str">
        <f t="shared" si="43"/>
        <v>Item. Referenced_ Catalogue</v>
      </c>
      <c r="F305" s="11"/>
      <c r="G305" s="16" t="s">
        <v>643</v>
      </c>
      <c r="H305" s="41" t="str">
        <f t="shared" si="44"/>
        <v>Referenced</v>
      </c>
      <c r="I305" s="41" t="str">
        <f aca="true" t="shared" si="45" ref="I305:I311">N305</f>
        <v>Catalogue</v>
      </c>
      <c r="J305" s="41"/>
      <c r="K305" s="41" t="str">
        <f aca="true" t="shared" si="46" ref="K305:K311">N305</f>
        <v>Catalogue</v>
      </c>
      <c r="L305" s="41"/>
      <c r="M305" s="16" t="s">
        <v>49</v>
      </c>
      <c r="N305" s="16" t="s">
        <v>50</v>
      </c>
      <c r="O305" s="31"/>
      <c r="P305" s="16" t="s">
        <v>561</v>
      </c>
      <c r="Q305" s="16" t="s">
        <v>25</v>
      </c>
      <c r="R305" s="71" t="s">
        <v>51</v>
      </c>
      <c r="S305" s="71" t="s">
        <v>178</v>
      </c>
      <c r="T305" s="71"/>
      <c r="U305" s="71" t="s">
        <v>178</v>
      </c>
      <c r="V305" s="71"/>
      <c r="W305" s="71" t="s">
        <v>178</v>
      </c>
      <c r="X305" s="71" t="s">
        <v>178</v>
      </c>
      <c r="Y305" s="71" t="s">
        <v>178</v>
      </c>
    </row>
    <row r="306" spans="2:27" ht="22.5">
      <c r="B306" s="11"/>
      <c r="C306" s="11"/>
      <c r="D306" s="12" t="str">
        <f t="shared" si="42"/>
        <v>OriginCountry</v>
      </c>
      <c r="E306" s="12" t="str">
        <f t="shared" si="43"/>
        <v>Item. Origin_ Country</v>
      </c>
      <c r="F306" s="11"/>
      <c r="G306" s="16" t="s">
        <v>643</v>
      </c>
      <c r="H306" s="41" t="str">
        <f t="shared" si="44"/>
        <v>Origin</v>
      </c>
      <c r="I306" s="41" t="str">
        <f t="shared" si="45"/>
        <v>Country</v>
      </c>
      <c r="J306" s="41"/>
      <c r="K306" s="41" t="str">
        <f t="shared" si="46"/>
        <v>Country</v>
      </c>
      <c r="L306" s="41"/>
      <c r="M306" s="31" t="s">
        <v>674</v>
      </c>
      <c r="N306" s="16" t="s">
        <v>640</v>
      </c>
      <c r="O306" s="31"/>
      <c r="P306" s="16" t="s">
        <v>561</v>
      </c>
      <c r="Q306" s="16" t="s">
        <v>25</v>
      </c>
      <c r="R306" s="71" t="s">
        <v>71</v>
      </c>
      <c r="S306" s="71" t="s">
        <v>178</v>
      </c>
      <c r="T306" s="71"/>
      <c r="U306" s="71" t="s">
        <v>178</v>
      </c>
      <c r="V306" s="71"/>
      <c r="W306" s="71" t="s">
        <v>178</v>
      </c>
      <c r="X306" s="71" t="s">
        <v>178</v>
      </c>
      <c r="Y306" s="71"/>
      <c r="AA306" s="6" t="s">
        <v>460</v>
      </c>
    </row>
    <row r="307" spans="2:27" ht="22.5">
      <c r="B307" s="11"/>
      <c r="C307" s="11"/>
      <c r="D307" s="12" t="str">
        <f t="shared" si="42"/>
        <v>Commodity Classification</v>
      </c>
      <c r="E307" s="12" t="str">
        <f t="shared" si="43"/>
        <v>Item. Commodity Classification</v>
      </c>
      <c r="F307" s="11"/>
      <c r="G307" s="16" t="s">
        <v>643</v>
      </c>
      <c r="H307" s="41">
        <f t="shared" si="44"/>
      </c>
      <c r="I307" s="41" t="str">
        <f t="shared" si="45"/>
        <v>Commodity Classification</v>
      </c>
      <c r="J307" s="41"/>
      <c r="K307" s="41" t="str">
        <f t="shared" si="46"/>
        <v>Commodity Classification</v>
      </c>
      <c r="L307" s="41"/>
      <c r="M307" s="16"/>
      <c r="N307" s="16" t="s">
        <v>204</v>
      </c>
      <c r="O307" s="31"/>
      <c r="P307" s="16" t="s">
        <v>561</v>
      </c>
      <c r="Q307" s="16" t="s">
        <v>25</v>
      </c>
      <c r="R307" s="71" t="s">
        <v>72</v>
      </c>
      <c r="S307" s="71" t="s">
        <v>178</v>
      </c>
      <c r="T307" s="71"/>
      <c r="U307" s="71" t="s">
        <v>178</v>
      </c>
      <c r="V307" s="71"/>
      <c r="W307" s="71" t="s">
        <v>178</v>
      </c>
      <c r="X307" s="71"/>
      <c r="Y307" s="71"/>
      <c r="AA307" s="6" t="s">
        <v>460</v>
      </c>
    </row>
    <row r="308" spans="2:27" ht="22.5">
      <c r="B308" s="11"/>
      <c r="C308" s="11"/>
      <c r="D308" s="12" t="str">
        <f t="shared" si="42"/>
        <v>Sales Conditions</v>
      </c>
      <c r="E308" s="12" t="str">
        <f t="shared" si="43"/>
        <v>Item. Sales Conditions</v>
      </c>
      <c r="F308" s="11"/>
      <c r="G308" s="16" t="s">
        <v>643</v>
      </c>
      <c r="H308" s="41">
        <f t="shared" si="44"/>
      </c>
      <c r="I308" s="41" t="str">
        <f t="shared" si="45"/>
        <v>Sales Conditions</v>
      </c>
      <c r="J308" s="41"/>
      <c r="K308" s="41" t="str">
        <f t="shared" si="46"/>
        <v>Sales Conditions</v>
      </c>
      <c r="L308" s="41"/>
      <c r="M308" s="16"/>
      <c r="N308" s="16" t="s">
        <v>160</v>
      </c>
      <c r="O308" s="31"/>
      <c r="P308" s="16" t="s">
        <v>595</v>
      </c>
      <c r="Q308" s="16" t="s">
        <v>25</v>
      </c>
      <c r="R308" s="71" t="s">
        <v>73</v>
      </c>
      <c r="S308" s="71" t="s">
        <v>178</v>
      </c>
      <c r="T308" s="71"/>
      <c r="U308" s="71" t="s">
        <v>178</v>
      </c>
      <c r="V308" s="71"/>
      <c r="W308" s="71"/>
      <c r="X308" s="71"/>
      <c r="Y308" s="71"/>
      <c r="AA308" s="6" t="s">
        <v>460</v>
      </c>
    </row>
    <row r="309" spans="2:27" ht="22.5">
      <c r="B309" s="11"/>
      <c r="C309" s="11"/>
      <c r="D309" s="12" t="str">
        <f t="shared" si="42"/>
        <v>Hazardous Item</v>
      </c>
      <c r="E309" s="12" t="str">
        <f t="shared" si="43"/>
        <v>Item. Hazardous Item</v>
      </c>
      <c r="F309" s="11"/>
      <c r="G309" s="16" t="s">
        <v>643</v>
      </c>
      <c r="H309" s="41">
        <f t="shared" si="44"/>
      </c>
      <c r="I309" s="41" t="str">
        <f t="shared" si="45"/>
        <v>Hazardous Item</v>
      </c>
      <c r="J309" s="41"/>
      <c r="K309" s="41" t="str">
        <f t="shared" si="46"/>
        <v>Hazardous Item</v>
      </c>
      <c r="L309" s="41"/>
      <c r="M309" s="16"/>
      <c r="N309" s="16" t="s">
        <v>205</v>
      </c>
      <c r="O309" s="31"/>
      <c r="P309" s="16" t="s">
        <v>595</v>
      </c>
      <c r="Q309" s="16" t="s">
        <v>25</v>
      </c>
      <c r="R309" s="71" t="s">
        <v>74</v>
      </c>
      <c r="S309" s="71" t="s">
        <v>178</v>
      </c>
      <c r="T309" s="71"/>
      <c r="U309" s="71" t="s">
        <v>178</v>
      </c>
      <c r="V309" s="71"/>
      <c r="W309" s="71" t="s">
        <v>178</v>
      </c>
      <c r="X309" s="71"/>
      <c r="Y309" s="71"/>
      <c r="AA309" s="6" t="s">
        <v>460</v>
      </c>
    </row>
    <row r="310" spans="2:25" ht="12.75">
      <c r="B310" s="11"/>
      <c r="C310" s="11"/>
      <c r="D310" s="12" t="str">
        <f t="shared" si="42"/>
        <v>Tax</v>
      </c>
      <c r="E310" s="12" t="str">
        <f t="shared" si="43"/>
        <v>Item. Tax</v>
      </c>
      <c r="F310" s="11"/>
      <c r="G310" s="16" t="s">
        <v>643</v>
      </c>
      <c r="H310" s="41">
        <f t="shared" si="44"/>
      </c>
      <c r="I310" s="41" t="str">
        <f t="shared" si="45"/>
        <v>Tax</v>
      </c>
      <c r="J310" s="41"/>
      <c r="K310" s="41" t="str">
        <f t="shared" si="46"/>
        <v>Tax</v>
      </c>
      <c r="L310" s="2" t="str">
        <f>IF(AND(OR(I310="Identification",I310="ID"),K310="Identifier"),I310,IF(AND(OR(I310="Time",I310="Date"),K310="Date Time"),I310,K310))</f>
        <v>Tax</v>
      </c>
      <c r="M310" s="16"/>
      <c r="N310" s="16" t="s">
        <v>22</v>
      </c>
      <c r="O310" s="31"/>
      <c r="P310" s="16" t="s">
        <v>595</v>
      </c>
      <c r="Q310" s="16" t="s">
        <v>25</v>
      </c>
      <c r="R310" s="71" t="s">
        <v>282</v>
      </c>
      <c r="S310" s="71" t="s">
        <v>178</v>
      </c>
      <c r="T310" s="71"/>
      <c r="U310" s="71" t="s">
        <v>178</v>
      </c>
      <c r="V310" s="71"/>
      <c r="W310" s="71"/>
      <c r="X310" s="71"/>
      <c r="Y310" s="71" t="s">
        <v>178</v>
      </c>
    </row>
    <row r="311" spans="2:25" ht="22.5">
      <c r="B311" s="11"/>
      <c r="C311" s="11"/>
      <c r="D311" s="12" t="str">
        <f t="shared" si="42"/>
        <v>Base Price</v>
      </c>
      <c r="E311" s="12" t="str">
        <f t="shared" si="43"/>
        <v>Item. Base Price</v>
      </c>
      <c r="F311" s="11"/>
      <c r="G311" s="16" t="s">
        <v>643</v>
      </c>
      <c r="H311" s="41">
        <f t="shared" si="44"/>
      </c>
      <c r="I311" s="41" t="str">
        <f t="shared" si="45"/>
        <v>Base Price</v>
      </c>
      <c r="J311" s="41"/>
      <c r="K311" s="41" t="str">
        <f t="shared" si="46"/>
        <v>Base Price</v>
      </c>
      <c r="L311" s="2" t="str">
        <f>IF(AND(OR(I311="Identification",I311="ID"),K311="Identifier"),I311,IF(AND(OR(I311="Time",I311="Date"),K311="Date Time"),I311,K311))</f>
        <v>Base Price</v>
      </c>
      <c r="M311" s="16"/>
      <c r="N311" s="16" t="s">
        <v>206</v>
      </c>
      <c r="O311" s="31"/>
      <c r="P311" s="16" t="s">
        <v>656</v>
      </c>
      <c r="Q311" s="16" t="s">
        <v>25</v>
      </c>
      <c r="R311" s="71" t="s">
        <v>283</v>
      </c>
      <c r="S311" s="71" t="s">
        <v>178</v>
      </c>
      <c r="T311" s="71"/>
      <c r="U311" s="71" t="s">
        <v>178</v>
      </c>
      <c r="V311" s="71"/>
      <c r="W311" s="71"/>
      <c r="X311" s="71"/>
      <c r="Y311" s="71" t="s">
        <v>178</v>
      </c>
    </row>
    <row r="312" spans="2:25" ht="22.5">
      <c r="B312" s="9"/>
      <c r="C312" s="9"/>
      <c r="D312" s="15" t="str">
        <f>CONCATENATE(IF(F312="","",CONCATENATE(F312,"")),"",G312)</f>
        <v>Item Measurement</v>
      </c>
      <c r="E312" s="15" t="str">
        <f>CONCATENATE(IF(F312="","",CONCATENATE(F312,"_ ")),"",G312,". Details")</f>
        <v>Item Measurement. Details</v>
      </c>
      <c r="F312" s="9"/>
      <c r="G312" s="32" t="s">
        <v>208</v>
      </c>
      <c r="H312" s="32"/>
      <c r="I312" s="32" t="s">
        <v>6</v>
      </c>
      <c r="J312" s="32"/>
      <c r="K312" s="32" t="s">
        <v>6</v>
      </c>
      <c r="L312" s="32"/>
      <c r="M312" s="46"/>
      <c r="N312" s="46"/>
      <c r="O312" s="32"/>
      <c r="P312" s="32"/>
      <c r="Q312" s="19" t="s">
        <v>24</v>
      </c>
      <c r="R312" s="34" t="s">
        <v>676</v>
      </c>
      <c r="S312" s="34" t="s">
        <v>178</v>
      </c>
      <c r="T312" s="34"/>
      <c r="U312" s="34" t="s">
        <v>178</v>
      </c>
      <c r="V312" s="34"/>
      <c r="W312" s="34" t="s">
        <v>178</v>
      </c>
      <c r="X312" s="34" t="s">
        <v>178</v>
      </c>
      <c r="Y312" s="34" t="s">
        <v>178</v>
      </c>
    </row>
    <row r="313" spans="2:25" ht="33.75">
      <c r="B313" s="1"/>
      <c r="C313" s="1"/>
      <c r="D313" s="13" t="str">
        <f>CONCATENATE(H313,IF(AND(J313="",I313=L313),IF(L313="Identification","ID",L313),CONCATENATE(IF(L313="Identification","ID",I313),J313,(IF(K313="Identifier","ID",IF(AND(J313="",K313="Text"),"",K313))))))</f>
        <v>AttributeID</v>
      </c>
      <c r="E313" s="13" t="str">
        <f>CONCATENATE(IF(F313="","",CONCATENATE(F313,"_ ")),G313,". ",IF(H313="","",CONCATENATE(H313,"_ ")),"",I313,IF(AND(J313="",I313=L313),"",CONCATENATE(". ",IF(J313="","",CONCATENATE(J313,"_ ")),K313)))</f>
        <v>Item Measurement. Attribute_ Identification</v>
      </c>
      <c r="F313" s="1"/>
      <c r="G313" s="30" t="s">
        <v>208</v>
      </c>
      <c r="H313" s="30" t="s">
        <v>23</v>
      </c>
      <c r="I313" s="30" t="s">
        <v>644</v>
      </c>
      <c r="J313" s="30"/>
      <c r="K313" s="30" t="s">
        <v>559</v>
      </c>
      <c r="L313" s="35" t="str">
        <f>IF(AND(OR(I313="Identification",I313="ID"),K313="Identifier"),I313,IF(AND(OR(I313="Time",I313="Date"),K313="Date Time"),I313,K313))</f>
        <v>Identification</v>
      </c>
      <c r="M313" s="42"/>
      <c r="N313" s="42"/>
      <c r="O313" s="30"/>
      <c r="P313" s="39" t="s">
        <v>560</v>
      </c>
      <c r="Q313" s="20" t="s">
        <v>98</v>
      </c>
      <c r="R313" s="54" t="s">
        <v>677</v>
      </c>
      <c r="S313" s="54" t="s">
        <v>178</v>
      </c>
      <c r="T313" s="54"/>
      <c r="U313" s="54" t="s">
        <v>178</v>
      </c>
      <c r="V313" s="54"/>
      <c r="W313" s="54" t="s">
        <v>178</v>
      </c>
      <c r="X313" s="54" t="s">
        <v>178</v>
      </c>
      <c r="Y313" s="54" t="s">
        <v>178</v>
      </c>
    </row>
    <row r="314" spans="2:25" ht="12.75">
      <c r="B314" s="1"/>
      <c r="C314" s="1"/>
      <c r="D314" s="13" t="str">
        <f>CONCATENATE(H314,IF(AND(J314="",I314=L314),IF(L314="Identification","ID",L314),CONCATENATE(IF(L314="Identification","ID",I314),J314,(IF(K314="Identifier","ID",IF(AND(J314="",K314="Text"),"",K314))))))</f>
        <v>Measure</v>
      </c>
      <c r="E314" s="13" t="str">
        <f>CONCATENATE(IF(F314="","",CONCATENATE(F314,"_ ")),G314,". ",IF(H314="","",CONCATENATE(H314,"_ ")),"",I314,IF(AND(J314="",I314=L314),"",CONCATENATE(". ",IF(J314="","",CONCATENATE(J314,"_ ")),K314)))</f>
        <v>Item Measurement. Measure</v>
      </c>
      <c r="F314" s="1"/>
      <c r="G314" s="30" t="s">
        <v>208</v>
      </c>
      <c r="H314" s="30"/>
      <c r="I314" s="30" t="s">
        <v>591</v>
      </c>
      <c r="J314" s="30"/>
      <c r="K314" s="30" t="s">
        <v>591</v>
      </c>
      <c r="L314" s="35" t="str">
        <f>IF(AND(OR(I314="Identification",I314="ID"),K314="Identifier"),I314,IF(AND(OR(I314="Time",I314="Date"),K314="Date Time"),I314,K314))</f>
        <v>Measure</v>
      </c>
      <c r="M314" s="42"/>
      <c r="N314" s="42"/>
      <c r="O314" s="30"/>
      <c r="P314" s="39" t="s">
        <v>561</v>
      </c>
      <c r="Q314" s="20" t="s">
        <v>98</v>
      </c>
      <c r="R314" s="54" t="s">
        <v>678</v>
      </c>
      <c r="S314" s="54" t="s">
        <v>178</v>
      </c>
      <c r="T314" s="54"/>
      <c r="U314" s="54" t="s">
        <v>178</v>
      </c>
      <c r="V314" s="54"/>
      <c r="W314" s="54" t="s">
        <v>178</v>
      </c>
      <c r="X314" s="54" t="s">
        <v>178</v>
      </c>
      <c r="Y314" s="54" t="s">
        <v>178</v>
      </c>
    </row>
    <row r="315" spans="2:25" ht="22.5">
      <c r="B315" s="1"/>
      <c r="C315" s="1"/>
      <c r="D315" s="13" t="str">
        <f>CONCATENATE(H315,IF(AND(J315="",I315=L315),IF(L315="Identification","ID",L315),CONCATENATE(IF(L315="Identification","ID",I315),J315,(IF(K315="Identifier","ID",IF(AND(J315="",K315="Text"),"",K315))))))</f>
        <v>Description</v>
      </c>
      <c r="E315" s="13" t="str">
        <f>CONCATENATE(IF(F315="","",CONCATENATE(F315,"_ ")),G315,". ",IF(H315="","",CONCATENATE(H315,"_ ")),"",I315,IF(AND(J315="",I315=L315),"",CONCATENATE(". ",IF(J315="","",CONCATENATE(J315,"_ ")),K315)))</f>
        <v>Item Measurement. Description. Text</v>
      </c>
      <c r="F315" s="1"/>
      <c r="G315" s="30" t="s">
        <v>208</v>
      </c>
      <c r="H315" s="30"/>
      <c r="I315" s="30" t="s">
        <v>668</v>
      </c>
      <c r="J315" s="30"/>
      <c r="K315" s="30" t="s">
        <v>604</v>
      </c>
      <c r="L315" s="35" t="str">
        <f>IF(AND(OR(I315="Identification",I315="ID"),K315="Identifier"),I315,IF(AND(OR(I315="Time",I315="Date"),K315="Date Time"),I315,K315))</f>
        <v>Text</v>
      </c>
      <c r="M315" s="42"/>
      <c r="N315" s="42"/>
      <c r="O315" s="30"/>
      <c r="P315" s="39" t="s">
        <v>560</v>
      </c>
      <c r="Q315" s="20" t="s">
        <v>98</v>
      </c>
      <c r="R315" s="21" t="s">
        <v>81</v>
      </c>
      <c r="S315" s="54" t="s">
        <v>178</v>
      </c>
      <c r="T315" s="54"/>
      <c r="U315" s="54" t="s">
        <v>178</v>
      </c>
      <c r="V315" s="54"/>
      <c r="W315" s="54" t="s">
        <v>178</v>
      </c>
      <c r="X315" s="54" t="s">
        <v>178</v>
      </c>
      <c r="Y315" s="54" t="s">
        <v>178</v>
      </c>
    </row>
    <row r="316" spans="2:25" ht="22.5">
      <c r="B316" s="1"/>
      <c r="C316" s="1"/>
      <c r="D316" s="13" t="str">
        <f>CONCATENATE(H316,IF(AND(J316="",I316=L316),IF(L316="Identification","ID",L316),CONCATENATE(IF(L316="Identification","ID",I316),J316,(IF(K316="Identifier","ID",IF(AND(J316="",K316="Text"),"",K316))))))</f>
        <v>MinimumMeasure</v>
      </c>
      <c r="E316" s="13" t="str">
        <f>CONCATENATE(IF(F316="","",CONCATENATE(F316,"_ ")),G316,". ",IF(H316="","",CONCATENATE(H316,"_ ")),"",I316,IF(AND(J316="",I316=L316),"",CONCATENATE(". ",IF(J316="","",CONCATENATE(J316,"_ ")),K316)))</f>
        <v>Item Measurement. Minimum_ Measure</v>
      </c>
      <c r="F316" s="1"/>
      <c r="G316" s="30" t="s">
        <v>208</v>
      </c>
      <c r="H316" s="30" t="s">
        <v>36</v>
      </c>
      <c r="I316" s="30" t="s">
        <v>591</v>
      </c>
      <c r="J316" s="30"/>
      <c r="K316" s="30" t="s">
        <v>591</v>
      </c>
      <c r="L316" s="35" t="str">
        <f>IF(AND(OR(I316="Identification",I316="ID"),K316="Identifier"),I316,IF(AND(OR(I316="Time",I316="Date"),K316="Date Time"),I316,K316))</f>
        <v>Measure</v>
      </c>
      <c r="M316" s="42"/>
      <c r="N316" s="42"/>
      <c r="O316" s="30"/>
      <c r="P316" s="39" t="s">
        <v>561</v>
      </c>
      <c r="Q316" s="20" t="s">
        <v>98</v>
      </c>
      <c r="R316" s="54" t="s">
        <v>289</v>
      </c>
      <c r="S316" s="54" t="s">
        <v>178</v>
      </c>
      <c r="T316" s="54"/>
      <c r="U316" s="54" t="s">
        <v>178</v>
      </c>
      <c r="V316" s="54"/>
      <c r="W316" s="54" t="s">
        <v>178</v>
      </c>
      <c r="X316" s="54" t="s">
        <v>178</v>
      </c>
      <c r="Y316" s="54" t="s">
        <v>178</v>
      </c>
    </row>
    <row r="317" spans="2:25" ht="22.5">
      <c r="B317" s="1"/>
      <c r="C317" s="1"/>
      <c r="D317" s="13" t="str">
        <f>CONCATENATE(H317,IF(AND(J317="",I317=L317),IF(L317="Identification","ID",L317),CONCATENATE(IF(L317="Identification","ID",I317),J317,(IF(K317="Identifier","ID",IF(AND(J317="",K317="Text"),"",K317))))))</f>
        <v>MaximumMeasure</v>
      </c>
      <c r="E317" s="13" t="str">
        <f>CONCATENATE(IF(F317="","",CONCATENATE(F317,"_ ")),G317,". ",IF(H317="","",CONCATENATE(H317,"_ ")),"",I317,IF(AND(J317="",I317=L317),"",CONCATENATE(". ",IF(J317="","",CONCATENATE(J317,"_ ")),K317)))</f>
        <v>Item Measurement. Maximum_ Measure</v>
      </c>
      <c r="F317" s="1"/>
      <c r="G317" s="30" t="s">
        <v>208</v>
      </c>
      <c r="H317" s="30" t="s">
        <v>37</v>
      </c>
      <c r="I317" s="30" t="s">
        <v>591</v>
      </c>
      <c r="J317" s="30"/>
      <c r="K317" s="30" t="s">
        <v>591</v>
      </c>
      <c r="L317" s="35" t="str">
        <f>IF(AND(OR(I317="Identification",I317="ID"),K317="Identifier"),I317,IF(AND(OR(I317="Time",I317="Date"),K317="Date Time"),I317,K317))</f>
        <v>Measure</v>
      </c>
      <c r="M317" s="42"/>
      <c r="N317" s="42"/>
      <c r="O317" s="30"/>
      <c r="P317" s="39" t="s">
        <v>561</v>
      </c>
      <c r="Q317" s="20" t="s">
        <v>98</v>
      </c>
      <c r="R317" s="21" t="s">
        <v>82</v>
      </c>
      <c r="S317" s="54" t="s">
        <v>178</v>
      </c>
      <c r="T317" s="54"/>
      <c r="U317" s="54" t="s">
        <v>178</v>
      </c>
      <c r="V317" s="54"/>
      <c r="W317" s="54" t="s">
        <v>178</v>
      </c>
      <c r="X317" s="54" t="s">
        <v>178</v>
      </c>
      <c r="Y317" s="54" t="s">
        <v>178</v>
      </c>
    </row>
    <row r="318" spans="2:25" ht="33.75">
      <c r="B318" s="9"/>
      <c r="C318" s="9"/>
      <c r="D318" s="15" t="str">
        <f>CONCATENATE(IF(F318="","",CONCATENATE(F318,"")),"",G318)</f>
        <v>JurisdictionAddress</v>
      </c>
      <c r="E318" s="15" t="str">
        <f>CONCATENATE(IF(F318="","",CONCATENATE(F318,"_ ")),"",G318,". Details")</f>
        <v>Jurisdiction_ Address. Details</v>
      </c>
      <c r="F318" s="9" t="s">
        <v>19</v>
      </c>
      <c r="G318" s="32" t="s">
        <v>612</v>
      </c>
      <c r="H318" s="32"/>
      <c r="I318" s="32" t="s">
        <v>6</v>
      </c>
      <c r="J318" s="32"/>
      <c r="K318" s="32" t="s">
        <v>6</v>
      </c>
      <c r="L318" s="32"/>
      <c r="M318" s="45"/>
      <c r="N318" s="45"/>
      <c r="O318" s="32"/>
      <c r="P318" s="32"/>
      <c r="Q318" s="19" t="s">
        <v>24</v>
      </c>
      <c r="R318" s="34" t="s">
        <v>613</v>
      </c>
      <c r="S318" s="34" t="s">
        <v>178</v>
      </c>
      <c r="T318" s="34"/>
      <c r="U318" s="34" t="s">
        <v>178</v>
      </c>
      <c r="V318" s="34"/>
      <c r="W318" s="34"/>
      <c r="X318" s="34"/>
      <c r="Y318" s="34" t="s">
        <v>178</v>
      </c>
    </row>
    <row r="319" spans="2:25" ht="22.5">
      <c r="B319" s="1"/>
      <c r="C319" s="1"/>
      <c r="D319" s="13" t="str">
        <f aca="true" t="shared" si="47" ref="D319:D336">CONCATENATE(H319,IF(AND(J319="",I319=L319),IF(L319="Identification","ID",L319),CONCATENATE(IF(L319="Identification","ID",I319),J319,(IF(K319="Identifier","ID",IF(AND(J319="",K319="Text"),"",K319))))))</f>
        <v>ID</v>
      </c>
      <c r="E319" s="13" t="str">
        <f aca="true" t="shared" si="48" ref="E319:E336">CONCATENATE(IF(F319="","",CONCATENATE(F319,"_ ")),G319,". ",IF(H319="","",CONCATENATE(H319,"_ ")),"",I319,IF(AND(J319="",I319=L319),"",CONCATENATE(". ",IF(J319="","",CONCATENATE(J319,"_ ")),K319)))</f>
        <v>Jurisdiction_ Address. Identification</v>
      </c>
      <c r="F319" s="1" t="s">
        <v>19</v>
      </c>
      <c r="G319" s="30" t="s">
        <v>612</v>
      </c>
      <c r="H319" s="30"/>
      <c r="I319" s="30" t="s">
        <v>644</v>
      </c>
      <c r="J319" s="30"/>
      <c r="K319" s="30" t="s">
        <v>559</v>
      </c>
      <c r="L319" s="35" t="str">
        <f aca="true" t="shared" si="49" ref="L319:L336">IF(AND(OR(I319="Identification",I319="ID"),K319="Identifier"),I319,IF(AND(OR(I319="Time",I319="Date"),K319="Date Time"),I319,K319))</f>
        <v>Identification</v>
      </c>
      <c r="M319" s="42"/>
      <c r="N319" s="42"/>
      <c r="O319" s="30"/>
      <c r="P319" s="39" t="s">
        <v>560</v>
      </c>
      <c r="Q319" s="29" t="s">
        <v>98</v>
      </c>
      <c r="R319" s="54" t="s">
        <v>615</v>
      </c>
      <c r="S319" s="54" t="s">
        <v>178</v>
      </c>
      <c r="T319" s="54"/>
      <c r="U319" s="54" t="s">
        <v>178</v>
      </c>
      <c r="V319" s="54"/>
      <c r="W319" s="54"/>
      <c r="X319" s="54"/>
      <c r="Y319" s="54" t="s">
        <v>178</v>
      </c>
    </row>
    <row r="320" spans="2:25" ht="45">
      <c r="B320" s="1"/>
      <c r="C320" s="1"/>
      <c r="D320" s="13" t="str">
        <f t="shared" si="47"/>
        <v>Postbox</v>
      </c>
      <c r="E320" s="13" t="str">
        <f t="shared" si="48"/>
        <v>Jurisdiction_ Address. Postbox. Text</v>
      </c>
      <c r="F320" s="1" t="s">
        <v>19</v>
      </c>
      <c r="G320" s="30" t="s">
        <v>612</v>
      </c>
      <c r="H320" s="30"/>
      <c r="I320" s="30" t="s">
        <v>616</v>
      </c>
      <c r="J320" s="30"/>
      <c r="K320" s="30" t="s">
        <v>604</v>
      </c>
      <c r="L320" s="35" t="str">
        <f t="shared" si="49"/>
        <v>Text</v>
      </c>
      <c r="M320" s="42"/>
      <c r="N320" s="42"/>
      <c r="O320" s="30"/>
      <c r="P320" s="39" t="s">
        <v>561</v>
      </c>
      <c r="Q320" s="29" t="s">
        <v>98</v>
      </c>
      <c r="R320" s="54" t="s">
        <v>617</v>
      </c>
      <c r="S320" s="54" t="s">
        <v>178</v>
      </c>
      <c r="T320" s="54"/>
      <c r="U320" s="54" t="s">
        <v>178</v>
      </c>
      <c r="V320" s="54"/>
      <c r="W320" s="54"/>
      <c r="X320" s="54"/>
      <c r="Y320" s="54" t="s">
        <v>178</v>
      </c>
    </row>
    <row r="321" spans="2:25" ht="22.5">
      <c r="B321" s="1"/>
      <c r="C321" s="1"/>
      <c r="D321" s="13" t="str">
        <f t="shared" si="47"/>
        <v>Building</v>
      </c>
      <c r="E321" s="13" t="str">
        <f t="shared" si="48"/>
        <v>Jurisdiction_ Address. Building. Text</v>
      </c>
      <c r="F321" s="1" t="s">
        <v>19</v>
      </c>
      <c r="G321" s="30" t="s">
        <v>612</v>
      </c>
      <c r="H321" s="30"/>
      <c r="I321" s="30" t="s">
        <v>618</v>
      </c>
      <c r="J321" s="30"/>
      <c r="K321" s="30" t="s">
        <v>604</v>
      </c>
      <c r="L321" s="35" t="str">
        <f t="shared" si="49"/>
        <v>Text</v>
      </c>
      <c r="M321" s="42"/>
      <c r="N321" s="42"/>
      <c r="O321" s="30"/>
      <c r="P321" s="39" t="s">
        <v>561</v>
      </c>
      <c r="Q321" s="29" t="s">
        <v>98</v>
      </c>
      <c r="R321" s="54" t="s">
        <v>619</v>
      </c>
      <c r="S321" s="54" t="s">
        <v>178</v>
      </c>
      <c r="T321" s="54"/>
      <c r="U321" s="54" t="s">
        <v>178</v>
      </c>
      <c r="V321" s="54"/>
      <c r="W321" s="54"/>
      <c r="X321" s="54"/>
      <c r="Y321" s="54" t="s">
        <v>178</v>
      </c>
    </row>
    <row r="322" spans="2:25" ht="22.5">
      <c r="B322" s="1"/>
      <c r="C322" s="1"/>
      <c r="D322" s="13" t="str">
        <f t="shared" si="47"/>
        <v>Floor</v>
      </c>
      <c r="E322" s="13" t="str">
        <f t="shared" si="48"/>
        <v>Jurisdiction_ Address. Floor. Text</v>
      </c>
      <c r="F322" s="1" t="s">
        <v>19</v>
      </c>
      <c r="G322" s="30" t="s">
        <v>612</v>
      </c>
      <c r="H322" s="30"/>
      <c r="I322" s="30" t="s">
        <v>620</v>
      </c>
      <c r="J322" s="30"/>
      <c r="K322" s="30" t="s">
        <v>604</v>
      </c>
      <c r="L322" s="35" t="str">
        <f t="shared" si="49"/>
        <v>Text</v>
      </c>
      <c r="M322" s="42"/>
      <c r="N322" s="42"/>
      <c r="O322" s="30"/>
      <c r="P322" s="39" t="s">
        <v>561</v>
      </c>
      <c r="Q322" s="29" t="s">
        <v>98</v>
      </c>
      <c r="R322" s="54" t="s">
        <v>621</v>
      </c>
      <c r="S322" s="54" t="s">
        <v>178</v>
      </c>
      <c r="T322" s="54"/>
      <c r="U322" s="54" t="s">
        <v>178</v>
      </c>
      <c r="V322" s="54"/>
      <c r="W322" s="54"/>
      <c r="X322" s="54"/>
      <c r="Y322" s="54" t="s">
        <v>178</v>
      </c>
    </row>
    <row r="323" spans="2:25" ht="22.5">
      <c r="B323" s="1"/>
      <c r="C323" s="1"/>
      <c r="D323" s="13" t="str">
        <f t="shared" si="47"/>
        <v>Room</v>
      </c>
      <c r="E323" s="13" t="str">
        <f t="shared" si="48"/>
        <v>Jurisdiction_ Address. Room. Text</v>
      </c>
      <c r="F323" s="1" t="s">
        <v>19</v>
      </c>
      <c r="G323" s="30" t="s">
        <v>612</v>
      </c>
      <c r="H323" s="30"/>
      <c r="I323" s="30" t="s">
        <v>622</v>
      </c>
      <c r="J323" s="30"/>
      <c r="K323" s="30" t="s">
        <v>604</v>
      </c>
      <c r="L323" s="35" t="str">
        <f t="shared" si="49"/>
        <v>Text</v>
      </c>
      <c r="M323" s="42"/>
      <c r="N323" s="42"/>
      <c r="O323" s="30"/>
      <c r="P323" s="39" t="s">
        <v>561</v>
      </c>
      <c r="Q323" s="29" t="s">
        <v>98</v>
      </c>
      <c r="R323" s="54" t="s">
        <v>623</v>
      </c>
      <c r="S323" s="54" t="s">
        <v>178</v>
      </c>
      <c r="T323" s="54"/>
      <c r="U323" s="54" t="s">
        <v>178</v>
      </c>
      <c r="V323" s="54"/>
      <c r="W323" s="54"/>
      <c r="X323" s="54"/>
      <c r="Y323" s="54" t="s">
        <v>178</v>
      </c>
    </row>
    <row r="324" spans="2:25" ht="22.5">
      <c r="B324" s="1"/>
      <c r="C324" s="1"/>
      <c r="D324" s="13" t="str">
        <f t="shared" si="47"/>
        <v>Street</v>
      </c>
      <c r="E324" s="13" t="str">
        <f t="shared" si="48"/>
        <v>Jurisdiction_ Address. Street. Text</v>
      </c>
      <c r="F324" s="1" t="s">
        <v>19</v>
      </c>
      <c r="G324" s="30" t="s">
        <v>612</v>
      </c>
      <c r="H324" s="30"/>
      <c r="I324" s="30" t="s">
        <v>624</v>
      </c>
      <c r="J324" s="30"/>
      <c r="K324" s="30" t="s">
        <v>604</v>
      </c>
      <c r="L324" s="35" t="str">
        <f t="shared" si="49"/>
        <v>Text</v>
      </c>
      <c r="M324" s="42"/>
      <c r="N324" s="42"/>
      <c r="O324" s="30"/>
      <c r="P324" s="39" t="s">
        <v>561</v>
      </c>
      <c r="Q324" s="29" t="s">
        <v>98</v>
      </c>
      <c r="R324" s="54" t="s">
        <v>625</v>
      </c>
      <c r="S324" s="54" t="s">
        <v>178</v>
      </c>
      <c r="T324" s="54"/>
      <c r="U324" s="54" t="s">
        <v>178</v>
      </c>
      <c r="V324" s="54"/>
      <c r="W324" s="54"/>
      <c r="X324" s="54"/>
      <c r="Y324" s="54" t="s">
        <v>178</v>
      </c>
    </row>
    <row r="325" spans="2:25" ht="22.5">
      <c r="B325" s="1"/>
      <c r="C325" s="1"/>
      <c r="D325" s="13" t="str">
        <f t="shared" si="47"/>
        <v>AdditionalStreet</v>
      </c>
      <c r="E325" s="13" t="str">
        <f t="shared" si="48"/>
        <v>Jurisdiction_ Address. Additional_ Street. Text</v>
      </c>
      <c r="F325" s="1" t="s">
        <v>19</v>
      </c>
      <c r="G325" s="30" t="s">
        <v>612</v>
      </c>
      <c r="H325" s="30" t="s">
        <v>32</v>
      </c>
      <c r="I325" s="30" t="s">
        <v>624</v>
      </c>
      <c r="J325" s="30"/>
      <c r="K325" s="30" t="s">
        <v>604</v>
      </c>
      <c r="L325" s="35" t="str">
        <f t="shared" si="49"/>
        <v>Text</v>
      </c>
      <c r="M325" s="42"/>
      <c r="N325" s="42"/>
      <c r="O325" s="30"/>
      <c r="P325" s="39" t="s">
        <v>561</v>
      </c>
      <c r="Q325" s="29" t="s">
        <v>98</v>
      </c>
      <c r="R325" s="54" t="s">
        <v>626</v>
      </c>
      <c r="S325" s="54" t="s">
        <v>178</v>
      </c>
      <c r="T325" s="54"/>
      <c r="U325" s="54" t="s">
        <v>178</v>
      </c>
      <c r="V325" s="54"/>
      <c r="W325" s="54"/>
      <c r="X325" s="54"/>
      <c r="Y325" s="54" t="s">
        <v>178</v>
      </c>
    </row>
    <row r="326" spans="2:25" ht="33.75">
      <c r="B326" s="1"/>
      <c r="C326" s="1"/>
      <c r="D326" s="13" t="str">
        <f t="shared" si="47"/>
        <v>HouseName</v>
      </c>
      <c r="E326" s="13" t="str">
        <f t="shared" si="48"/>
        <v>Jurisdiction_ Address. House_ Name. Text</v>
      </c>
      <c r="F326" s="1" t="s">
        <v>19</v>
      </c>
      <c r="G326" s="30" t="s">
        <v>612</v>
      </c>
      <c r="H326" s="30" t="s">
        <v>33</v>
      </c>
      <c r="I326" s="30" t="s">
        <v>603</v>
      </c>
      <c r="J326" s="30"/>
      <c r="K326" s="20" t="s">
        <v>604</v>
      </c>
      <c r="L326" s="35" t="str">
        <f t="shared" si="49"/>
        <v>Text</v>
      </c>
      <c r="M326" s="42"/>
      <c r="N326" s="42"/>
      <c r="O326" s="30"/>
      <c r="P326" s="39" t="s">
        <v>561</v>
      </c>
      <c r="Q326" s="29" t="s">
        <v>98</v>
      </c>
      <c r="R326" s="54" t="s">
        <v>627</v>
      </c>
      <c r="S326" s="54" t="s">
        <v>178</v>
      </c>
      <c r="T326" s="54"/>
      <c r="U326" s="54" t="s">
        <v>178</v>
      </c>
      <c r="V326" s="54"/>
      <c r="W326" s="54"/>
      <c r="X326" s="54"/>
      <c r="Y326" s="54" t="s">
        <v>178</v>
      </c>
    </row>
    <row r="327" spans="2:25" ht="33.75">
      <c r="B327" s="1"/>
      <c r="C327" s="1"/>
      <c r="D327" s="13" t="str">
        <f t="shared" si="47"/>
        <v>HouseNumber</v>
      </c>
      <c r="E327" s="13" t="str">
        <f t="shared" si="48"/>
        <v>Jurisdiction_ Address. House_ Number. Text</v>
      </c>
      <c r="F327" s="1" t="s">
        <v>19</v>
      </c>
      <c r="G327" s="30" t="s">
        <v>612</v>
      </c>
      <c r="H327" s="30" t="s">
        <v>33</v>
      </c>
      <c r="I327" s="30" t="s">
        <v>34</v>
      </c>
      <c r="J327" s="30"/>
      <c r="K327" s="30" t="s">
        <v>604</v>
      </c>
      <c r="L327" s="35" t="str">
        <f t="shared" si="49"/>
        <v>Text</v>
      </c>
      <c r="M327" s="42"/>
      <c r="N327" s="42"/>
      <c r="O327" s="30"/>
      <c r="P327" s="39" t="s">
        <v>561</v>
      </c>
      <c r="Q327" s="29" t="s">
        <v>98</v>
      </c>
      <c r="R327" s="54" t="s">
        <v>628</v>
      </c>
      <c r="S327" s="54" t="s">
        <v>178</v>
      </c>
      <c r="T327" s="54"/>
      <c r="U327" s="54" t="s">
        <v>178</v>
      </c>
      <c r="V327" s="54"/>
      <c r="W327" s="54"/>
      <c r="X327" s="54"/>
      <c r="Y327" s="54" t="s">
        <v>178</v>
      </c>
    </row>
    <row r="328" spans="2:25" ht="22.5">
      <c r="B328" s="1"/>
      <c r="C328" s="1"/>
      <c r="D328" s="13" t="str">
        <f t="shared" si="47"/>
        <v>Inhouse Mail</v>
      </c>
      <c r="E328" s="13" t="str">
        <f t="shared" si="48"/>
        <v>Jurisdiction_ Address. Inhouse Mail. Text</v>
      </c>
      <c r="F328" s="1" t="s">
        <v>19</v>
      </c>
      <c r="G328" s="30" t="s">
        <v>612</v>
      </c>
      <c r="H328" s="30"/>
      <c r="I328" s="30" t="s">
        <v>165</v>
      </c>
      <c r="J328" s="30"/>
      <c r="K328" s="30" t="s">
        <v>604</v>
      </c>
      <c r="L328" s="35" t="str">
        <f t="shared" si="49"/>
        <v>Text</v>
      </c>
      <c r="M328" s="42"/>
      <c r="N328" s="42"/>
      <c r="O328" s="30"/>
      <c r="P328" s="39" t="s">
        <v>561</v>
      </c>
      <c r="Q328" s="29" t="s">
        <v>98</v>
      </c>
      <c r="R328" s="54" t="s">
        <v>629</v>
      </c>
      <c r="S328" s="54" t="s">
        <v>178</v>
      </c>
      <c r="T328" s="54"/>
      <c r="U328" s="54" t="s">
        <v>178</v>
      </c>
      <c r="V328" s="54"/>
      <c r="W328" s="54"/>
      <c r="X328" s="54"/>
      <c r="Y328" s="54" t="s">
        <v>178</v>
      </c>
    </row>
    <row r="329" spans="2:25" ht="22.5">
      <c r="B329" s="1"/>
      <c r="C329" s="1"/>
      <c r="D329" s="13" t="str">
        <f t="shared" si="47"/>
        <v>Department</v>
      </c>
      <c r="E329" s="13" t="str">
        <f t="shared" si="48"/>
        <v>Jurisdiction_ Address. Department. Text</v>
      </c>
      <c r="F329" s="1" t="s">
        <v>19</v>
      </c>
      <c r="G329" s="30" t="s">
        <v>612</v>
      </c>
      <c r="H329" s="30"/>
      <c r="I329" s="30" t="s">
        <v>630</v>
      </c>
      <c r="J329" s="30"/>
      <c r="K329" s="30" t="s">
        <v>604</v>
      </c>
      <c r="L329" s="35" t="str">
        <f t="shared" si="49"/>
        <v>Text</v>
      </c>
      <c r="M329" s="42"/>
      <c r="N329" s="42"/>
      <c r="O329" s="30"/>
      <c r="P329" s="39" t="s">
        <v>561</v>
      </c>
      <c r="Q329" s="29" t="s">
        <v>98</v>
      </c>
      <c r="R329" s="54" t="s">
        <v>631</v>
      </c>
      <c r="S329" s="54" t="s">
        <v>178</v>
      </c>
      <c r="T329" s="54"/>
      <c r="U329" s="54" t="s">
        <v>178</v>
      </c>
      <c r="V329" s="54"/>
      <c r="W329" s="54"/>
      <c r="X329" s="54"/>
      <c r="Y329" s="54" t="s">
        <v>178</v>
      </c>
    </row>
    <row r="330" spans="2:25" ht="22.5">
      <c r="B330" s="1"/>
      <c r="C330" s="1"/>
      <c r="D330" s="13" t="str">
        <f t="shared" si="47"/>
        <v>CityName</v>
      </c>
      <c r="E330" s="13" t="str">
        <f t="shared" si="48"/>
        <v>Jurisdiction_ Address. City_ Name. Text</v>
      </c>
      <c r="F330" s="1" t="s">
        <v>19</v>
      </c>
      <c r="G330" s="30" t="s">
        <v>612</v>
      </c>
      <c r="H330" s="30" t="s">
        <v>35</v>
      </c>
      <c r="I330" s="30" t="s">
        <v>603</v>
      </c>
      <c r="J330" s="30"/>
      <c r="K330" s="20" t="s">
        <v>604</v>
      </c>
      <c r="L330" s="35" t="str">
        <f t="shared" si="49"/>
        <v>Text</v>
      </c>
      <c r="M330" s="42"/>
      <c r="N330" s="42"/>
      <c r="O330" s="30"/>
      <c r="P330" s="39" t="s">
        <v>561</v>
      </c>
      <c r="Q330" s="29" t="s">
        <v>98</v>
      </c>
      <c r="R330" s="54" t="s">
        <v>632</v>
      </c>
      <c r="S330" s="54" t="s">
        <v>178</v>
      </c>
      <c r="T330" s="54"/>
      <c r="U330" s="54" t="s">
        <v>178</v>
      </c>
      <c r="V330" s="54"/>
      <c r="W330" s="54"/>
      <c r="X330" s="54"/>
      <c r="Y330" s="54" t="s">
        <v>178</v>
      </c>
    </row>
    <row r="331" spans="2:25" ht="56.25">
      <c r="B331" s="1"/>
      <c r="C331" s="1"/>
      <c r="D331" s="13" t="str">
        <f t="shared" si="47"/>
        <v>Postal Zone</v>
      </c>
      <c r="E331" s="13" t="str">
        <f t="shared" si="48"/>
        <v>Jurisdiction_ Address. Postal Zone. Text</v>
      </c>
      <c r="F331" s="1" t="s">
        <v>19</v>
      </c>
      <c r="G331" s="30" t="s">
        <v>612</v>
      </c>
      <c r="H331" s="30"/>
      <c r="I331" s="30" t="s">
        <v>166</v>
      </c>
      <c r="J331" s="30"/>
      <c r="K331" s="30" t="s">
        <v>604</v>
      </c>
      <c r="L331" s="35" t="str">
        <f t="shared" si="49"/>
        <v>Text</v>
      </c>
      <c r="M331" s="42"/>
      <c r="N331" s="42"/>
      <c r="O331" s="30"/>
      <c r="P331" s="39" t="s">
        <v>561</v>
      </c>
      <c r="Q331" s="29" t="s">
        <v>98</v>
      </c>
      <c r="R331" s="54" t="s">
        <v>633</v>
      </c>
      <c r="S331" s="54" t="s">
        <v>178</v>
      </c>
      <c r="T331" s="54"/>
      <c r="U331" s="54" t="s">
        <v>178</v>
      </c>
      <c r="V331" s="54"/>
      <c r="W331" s="54"/>
      <c r="X331" s="54"/>
      <c r="Y331" s="54" t="s">
        <v>178</v>
      </c>
    </row>
    <row r="332" spans="2:25" ht="33.75">
      <c r="B332" s="1"/>
      <c r="C332" s="1"/>
      <c r="D332" s="13" t="str">
        <f t="shared" si="47"/>
        <v>Country Sub-entity</v>
      </c>
      <c r="E332" s="13" t="str">
        <f t="shared" si="48"/>
        <v>Jurisdiction_ Address. Country Sub-entity. Text</v>
      </c>
      <c r="F332" s="1" t="s">
        <v>19</v>
      </c>
      <c r="G332" s="30" t="s">
        <v>612</v>
      </c>
      <c r="H332" s="30"/>
      <c r="I332" s="30" t="s">
        <v>167</v>
      </c>
      <c r="J332" s="30"/>
      <c r="K332" s="30" t="s">
        <v>604</v>
      </c>
      <c r="L332" s="35" t="str">
        <f t="shared" si="49"/>
        <v>Text</v>
      </c>
      <c r="M332" s="42"/>
      <c r="N332" s="42"/>
      <c r="O332" s="30"/>
      <c r="P332" s="39" t="s">
        <v>561</v>
      </c>
      <c r="Q332" s="29" t="s">
        <v>98</v>
      </c>
      <c r="R332" s="54" t="s">
        <v>634</v>
      </c>
      <c r="S332" s="54" t="s">
        <v>178</v>
      </c>
      <c r="T332" s="54"/>
      <c r="U332" s="54" t="s">
        <v>178</v>
      </c>
      <c r="V332" s="54"/>
      <c r="W332" s="54"/>
      <c r="X332" s="54"/>
      <c r="Y332" s="54" t="s">
        <v>178</v>
      </c>
    </row>
    <row r="333" spans="2:25" ht="33.75">
      <c r="B333" s="1"/>
      <c r="C333" s="1"/>
      <c r="D333" s="13" t="str">
        <f t="shared" si="47"/>
        <v>Country Sub-entity CodeCode</v>
      </c>
      <c r="E333" s="13" t="str">
        <f t="shared" si="48"/>
        <v>Jurisdiction_ Address. Country Sub-entity Code. Code</v>
      </c>
      <c r="F333" s="1" t="s">
        <v>19</v>
      </c>
      <c r="G333" s="30" t="s">
        <v>612</v>
      </c>
      <c r="H333" s="30"/>
      <c r="I333" s="30" t="s">
        <v>168</v>
      </c>
      <c r="J333" s="30"/>
      <c r="K333" s="30" t="s">
        <v>590</v>
      </c>
      <c r="L333" s="35" t="str">
        <f t="shared" si="49"/>
        <v>Code</v>
      </c>
      <c r="M333" s="42"/>
      <c r="N333" s="42"/>
      <c r="O333" s="30"/>
      <c r="P333" s="39" t="s">
        <v>561</v>
      </c>
      <c r="Q333" s="29" t="s">
        <v>98</v>
      </c>
      <c r="R333" s="54" t="s">
        <v>635</v>
      </c>
      <c r="S333" s="54" t="s">
        <v>178</v>
      </c>
      <c r="T333" s="54"/>
      <c r="U333" s="54" t="s">
        <v>178</v>
      </c>
      <c r="V333" s="54"/>
      <c r="W333" s="54"/>
      <c r="X333" s="54"/>
      <c r="Y333" s="54" t="s">
        <v>178</v>
      </c>
    </row>
    <row r="334" spans="2:25" ht="45">
      <c r="B334" s="1"/>
      <c r="C334" s="1"/>
      <c r="D334" s="13" t="str">
        <f t="shared" si="47"/>
        <v>Region</v>
      </c>
      <c r="E334" s="13" t="str">
        <f t="shared" si="48"/>
        <v>Jurisdiction_ Address. Region. Text</v>
      </c>
      <c r="F334" s="1" t="s">
        <v>19</v>
      </c>
      <c r="G334" s="30" t="s">
        <v>612</v>
      </c>
      <c r="H334" s="30"/>
      <c r="I334" s="30" t="s">
        <v>636</v>
      </c>
      <c r="J334" s="30"/>
      <c r="K334" s="30" t="s">
        <v>604</v>
      </c>
      <c r="L334" s="35" t="str">
        <f t="shared" si="49"/>
        <v>Text</v>
      </c>
      <c r="M334" s="42"/>
      <c r="N334" s="42"/>
      <c r="O334" s="30"/>
      <c r="P334" s="39" t="s">
        <v>561</v>
      </c>
      <c r="Q334" s="29" t="s">
        <v>98</v>
      </c>
      <c r="R334" s="54" t="s">
        <v>637</v>
      </c>
      <c r="S334" s="54" t="s">
        <v>178</v>
      </c>
      <c r="T334" s="54"/>
      <c r="U334" s="54" t="s">
        <v>178</v>
      </c>
      <c r="V334" s="54"/>
      <c r="W334" s="54"/>
      <c r="X334" s="54"/>
      <c r="Y334" s="54" t="s">
        <v>178</v>
      </c>
    </row>
    <row r="335" spans="2:25" ht="33.75">
      <c r="B335" s="1"/>
      <c r="C335" s="1"/>
      <c r="D335" s="13" t="str">
        <f t="shared" si="47"/>
        <v>District</v>
      </c>
      <c r="E335" s="13" t="str">
        <f t="shared" si="48"/>
        <v>Jurisdiction_ Address. District. Text</v>
      </c>
      <c r="F335" s="1" t="s">
        <v>19</v>
      </c>
      <c r="G335" s="30" t="s">
        <v>612</v>
      </c>
      <c r="H335" s="30"/>
      <c r="I335" s="30" t="s">
        <v>638</v>
      </c>
      <c r="J335" s="30"/>
      <c r="K335" s="30" t="s">
        <v>604</v>
      </c>
      <c r="L335" s="35" t="str">
        <f t="shared" si="49"/>
        <v>Text</v>
      </c>
      <c r="M335" s="42"/>
      <c r="N335" s="42"/>
      <c r="O335" s="30"/>
      <c r="P335" s="39" t="s">
        <v>561</v>
      </c>
      <c r="Q335" s="29" t="s">
        <v>98</v>
      </c>
      <c r="R335" s="54" t="s">
        <v>639</v>
      </c>
      <c r="S335" s="54" t="s">
        <v>178</v>
      </c>
      <c r="T335" s="54"/>
      <c r="U335" s="54" t="s">
        <v>178</v>
      </c>
      <c r="V335" s="54"/>
      <c r="W335" s="54"/>
      <c r="X335" s="54"/>
      <c r="Y335" s="54" t="s">
        <v>178</v>
      </c>
    </row>
    <row r="336" spans="2:25" ht="56.25">
      <c r="B336" s="1"/>
      <c r="C336" s="1"/>
      <c r="D336" s="13" t="str">
        <f t="shared" si="47"/>
        <v>Timezone Offset Measure</v>
      </c>
      <c r="E336" s="13" t="str">
        <f t="shared" si="48"/>
        <v>Jurisdiction_ Address. Timezone Offset Measure. Text</v>
      </c>
      <c r="F336" s="1" t="s">
        <v>19</v>
      </c>
      <c r="G336" s="30" t="s">
        <v>612</v>
      </c>
      <c r="H336" s="35"/>
      <c r="I336" s="30" t="s">
        <v>169</v>
      </c>
      <c r="J336" s="30"/>
      <c r="K336" s="30" t="s">
        <v>604</v>
      </c>
      <c r="L336" s="35" t="str">
        <f t="shared" si="49"/>
        <v>Text</v>
      </c>
      <c r="M336" s="42"/>
      <c r="N336" s="42"/>
      <c r="O336" s="30"/>
      <c r="P336" s="39" t="s">
        <v>561</v>
      </c>
      <c r="Q336" s="29" t="s">
        <v>98</v>
      </c>
      <c r="R336" s="54" t="s">
        <v>642</v>
      </c>
      <c r="S336" s="54" t="s">
        <v>178</v>
      </c>
      <c r="T336" s="54"/>
      <c r="U336" s="54" t="s">
        <v>178</v>
      </c>
      <c r="V336" s="54"/>
      <c r="W336" s="54"/>
      <c r="X336" s="54"/>
      <c r="Y336" s="54" t="s">
        <v>178</v>
      </c>
    </row>
    <row r="337" spans="2:25" ht="33.75">
      <c r="B337" s="11"/>
      <c r="C337" s="11"/>
      <c r="D337" s="12" t="str">
        <f>CONCATENATE(IF(M337="","",CONCATENATE(M337,"")),"",N337)</f>
        <v>Country</v>
      </c>
      <c r="E337" s="12" t="str">
        <f>CONCATENATE(IF(F337="","",CONCATENATE(F337,"_ ")),G337,". ",IF(M337="","",CONCATENATE(M337,"_ ")),"",N337)</f>
        <v>Jurisdiction_ Address. Country</v>
      </c>
      <c r="F337" s="11" t="s">
        <v>19</v>
      </c>
      <c r="G337" s="31" t="s">
        <v>612</v>
      </c>
      <c r="H337" s="41">
        <f>IF(M337="","",M337)</f>
      </c>
      <c r="I337" s="41" t="str">
        <f>N337</f>
        <v>Country</v>
      </c>
      <c r="J337" s="41"/>
      <c r="K337" s="41" t="str">
        <f>N337</f>
        <v>Country</v>
      </c>
      <c r="L337" s="47"/>
      <c r="M337" s="16"/>
      <c r="N337" s="16" t="s">
        <v>640</v>
      </c>
      <c r="O337" s="31"/>
      <c r="P337" s="38" t="s">
        <v>561</v>
      </c>
      <c r="Q337" s="18" t="s">
        <v>25</v>
      </c>
      <c r="R337" s="53" t="s">
        <v>641</v>
      </c>
      <c r="S337" s="53" t="s">
        <v>178</v>
      </c>
      <c r="T337" s="53"/>
      <c r="U337" s="53" t="s">
        <v>178</v>
      </c>
      <c r="V337" s="53"/>
      <c r="W337" s="53"/>
      <c r="X337" s="53"/>
      <c r="Y337" s="53" t="s">
        <v>178</v>
      </c>
    </row>
    <row r="338" spans="2:25" ht="12.75">
      <c r="B338" s="9"/>
      <c r="C338" s="9"/>
      <c r="D338" s="15" t="str">
        <f>CONCATENATE(IF(F338="","",CONCATENATE(F338,"")),"",G338)</f>
        <v>Language</v>
      </c>
      <c r="E338" s="15" t="str">
        <f>CONCATENATE(IF(F338="","",CONCATENATE(F338,"_ ")),"",G338,". Details")</f>
        <v>Language. Details</v>
      </c>
      <c r="F338" s="9"/>
      <c r="G338" s="19" t="s">
        <v>280</v>
      </c>
      <c r="H338" s="19"/>
      <c r="I338" s="19"/>
      <c r="J338" s="19"/>
      <c r="K338" s="107" t="s">
        <v>6</v>
      </c>
      <c r="L338" s="2" t="str">
        <f>IF(AND(OR(I338="Identification",I338="ID"),K338="Identifier"),I338,IF(AND(OR(I338="Time",I338="Date"),K338="DateTime"),I338,K338))</f>
        <v>Details</v>
      </c>
      <c r="M338" s="96"/>
      <c r="N338" s="96"/>
      <c r="O338" s="19"/>
      <c r="P338" s="19"/>
      <c r="Q338" s="26" t="s">
        <v>24</v>
      </c>
      <c r="R338" s="23" t="s">
        <v>238</v>
      </c>
      <c r="S338" s="23" t="s">
        <v>178</v>
      </c>
      <c r="T338" s="23"/>
      <c r="U338" s="23" t="s">
        <v>178</v>
      </c>
      <c r="V338" s="23"/>
      <c r="W338" s="23" t="s">
        <v>178</v>
      </c>
      <c r="X338" s="23"/>
      <c r="Y338" s="23"/>
    </row>
    <row r="339" spans="2:25" ht="12.75">
      <c r="B339" s="1"/>
      <c r="C339" s="1"/>
      <c r="D339" s="13" t="str">
        <f>CONCATENATE(H339,IF(AND(J339="",I339=L339),IF(L339="Identification","ID",L339),CONCATENATE(IF(L339="Identification","ID",I339),J339,(IF(K339="Identifier","ID",IF(AND(J339="",K339="Text"),"",K339))))))</f>
        <v>ID</v>
      </c>
      <c r="E339" s="13" t="str">
        <f>CONCATENATE(IF(F339="","",CONCATENATE(F339,"_ ")),G339,". ",IF(H339="","",CONCATENATE(H339,"_ ")),"",I339,IF(AND(J339="",I339=L339),"",CONCATENATE(". ",IF(J339="","",CONCATENATE(J339,"_ ")),K339)))</f>
        <v>Language. Identification</v>
      </c>
      <c r="F339" s="1"/>
      <c r="G339" s="20" t="s">
        <v>280</v>
      </c>
      <c r="H339" s="20"/>
      <c r="I339" s="20" t="s">
        <v>644</v>
      </c>
      <c r="J339" s="20"/>
      <c r="K339" s="20" t="s">
        <v>559</v>
      </c>
      <c r="L339" s="2" t="str">
        <f>IF(AND(OR(I339="Identification",I339="ID"),K339="Identifier"),I339,IF(AND(OR(I339="Time",I339="Date"),K339="DateTime"),I339,K339))</f>
        <v>Identification</v>
      </c>
      <c r="M339" s="97"/>
      <c r="N339" s="97"/>
      <c r="O339" s="20"/>
      <c r="P339" s="29" t="s">
        <v>560</v>
      </c>
      <c r="Q339" s="29" t="s">
        <v>98</v>
      </c>
      <c r="R339" s="21" t="s">
        <v>239</v>
      </c>
      <c r="S339" s="21" t="s">
        <v>178</v>
      </c>
      <c r="T339" s="21"/>
      <c r="U339" s="21" t="s">
        <v>178</v>
      </c>
      <c r="V339" s="21"/>
      <c r="W339" s="21" t="s">
        <v>178</v>
      </c>
      <c r="X339" s="21"/>
      <c r="Y339" s="21"/>
    </row>
    <row r="340" spans="2:25" ht="12.75">
      <c r="B340" s="1"/>
      <c r="C340" s="1"/>
      <c r="D340" s="13" t="str">
        <f>CONCATENATE(H340,IF(AND(J340="",I340=L340),IF(L340="Identification","ID",L340),CONCATENATE(IF(L340="Identification","ID",I340),J340,(IF(K340="Identifier","ID",IF(AND(J340="",K340="Text"),"",K340))))))</f>
        <v>Name</v>
      </c>
      <c r="E340" s="13" t="str">
        <f>CONCATENATE(IF(F340="","",CONCATENATE(F340,"_ ")),G340,". ",IF(H340="","",CONCATENATE(H340,"_ ")),"",I340,IF(AND(J340="",I340=L340),"",CONCATENATE(". ",IF(J340="","",CONCATENATE(J340,"_ ")),K340)))</f>
        <v>Language. Name. Text</v>
      </c>
      <c r="F340" s="1"/>
      <c r="G340" s="20" t="s">
        <v>280</v>
      </c>
      <c r="H340" s="20"/>
      <c r="I340" s="20" t="s">
        <v>603</v>
      </c>
      <c r="J340" s="20"/>
      <c r="K340" s="20" t="s">
        <v>604</v>
      </c>
      <c r="L340" s="2" t="str">
        <f>IF(AND(OR(I340="Identification",I340="ID"),K340="Identifier"),I340,IF(AND(OR(I340="Time",I340="Date"),K340="DateTime"),I340,K340))</f>
        <v>Text</v>
      </c>
      <c r="M340" s="97"/>
      <c r="N340" s="97"/>
      <c r="O340" s="20"/>
      <c r="P340" s="29" t="s">
        <v>561</v>
      </c>
      <c r="Q340" s="29" t="s">
        <v>98</v>
      </c>
      <c r="R340" s="21" t="s">
        <v>240</v>
      </c>
      <c r="S340" s="21" t="s">
        <v>178</v>
      </c>
      <c r="T340" s="21"/>
      <c r="U340" s="21" t="s">
        <v>178</v>
      </c>
      <c r="V340" s="21"/>
      <c r="W340" s="21" t="s">
        <v>178</v>
      </c>
      <c r="X340" s="21"/>
      <c r="Y340" s="21"/>
    </row>
    <row r="341" spans="2:25" ht="22.5">
      <c r="B341" s="1"/>
      <c r="C341" s="1"/>
      <c r="D341" s="13" t="str">
        <f>CONCATENATE(H341,IF(AND(J341="",I341=L341),IF(L341="Identification","ID",L341),CONCATENATE(IF(L341="Identification","ID",I341),J341,(IF(K341="Identifier","ID",IF(AND(J341="",K341="Text"),"",K341))))))</f>
        <v>LocaleCode</v>
      </c>
      <c r="E341" s="13" t="str">
        <f>CONCATENATE(IF(F341="","",CONCATENATE(F341,"_ ")),G341,". ",IF(H341="","",CONCATENATE(H341,"_ ")),"",I341,IF(AND(J341="",I341=L341),"",CONCATENATE(". ",IF(J341="","",CONCATENATE(J341,"_ ")),K341)))</f>
        <v>Language. Locale. Code</v>
      </c>
      <c r="F341" s="1"/>
      <c r="G341" s="20" t="s">
        <v>280</v>
      </c>
      <c r="H341" s="20"/>
      <c r="I341" s="20" t="s">
        <v>241</v>
      </c>
      <c r="J341" s="20"/>
      <c r="K341" s="20" t="s">
        <v>590</v>
      </c>
      <c r="L341" s="2" t="str">
        <f>IF(AND(OR(I341="Identification",I341="ID"),K341="Identifier"),I341,IF(AND(OR(I341="Time",I341="Date"),K341="DateTime"),I341,K341))</f>
        <v>Code</v>
      </c>
      <c r="M341" s="97"/>
      <c r="N341" s="97"/>
      <c r="O341" s="20"/>
      <c r="P341" s="29" t="s">
        <v>561</v>
      </c>
      <c r="Q341" s="29" t="s">
        <v>98</v>
      </c>
      <c r="R341" s="21" t="s">
        <v>242</v>
      </c>
      <c r="S341" s="21" t="s">
        <v>178</v>
      </c>
      <c r="T341" s="21"/>
      <c r="U341" s="21" t="s">
        <v>178</v>
      </c>
      <c r="V341" s="21"/>
      <c r="W341" s="21" t="s">
        <v>178</v>
      </c>
      <c r="X341" s="21"/>
      <c r="Y341" s="21"/>
    </row>
    <row r="342" spans="2:25" ht="45">
      <c r="B342" s="9"/>
      <c r="C342" s="9"/>
      <c r="D342" s="15" t="str">
        <f>CONCATENATE(IF(F342="","",CONCATENATE(F342,"")),"",G342)</f>
        <v>Legal Totals</v>
      </c>
      <c r="E342" s="15" t="str">
        <f>CONCATENATE(IF(F342="","",CONCATENATE(F342,"_ ")),"",G342,". Details")</f>
        <v>Legal Totals. Details</v>
      </c>
      <c r="F342" s="9"/>
      <c r="G342" s="25" t="s">
        <v>437</v>
      </c>
      <c r="H342" s="49"/>
      <c r="I342" s="49"/>
      <c r="J342" s="49"/>
      <c r="K342" s="122" t="s">
        <v>6</v>
      </c>
      <c r="L342" s="9"/>
      <c r="M342" s="25"/>
      <c r="N342" s="25"/>
      <c r="O342" s="25"/>
      <c r="P342" s="25"/>
      <c r="Q342" s="25" t="s">
        <v>24</v>
      </c>
      <c r="R342" s="123" t="s">
        <v>439</v>
      </c>
      <c r="S342" s="123"/>
      <c r="T342" s="123"/>
      <c r="U342" s="123"/>
      <c r="V342" s="123"/>
      <c r="W342" s="123"/>
      <c r="X342" s="123"/>
      <c r="Y342" s="123" t="s">
        <v>178</v>
      </c>
    </row>
    <row r="343" spans="2:25" ht="33.75">
      <c r="B343" s="2"/>
      <c r="C343" s="2"/>
      <c r="D343" s="13" t="str">
        <f>CONCATENATE(H343,IF(AND(J343="",I343=L343),IF(L343="Identification","ID",L343),CONCATENATE(IF(L343="Identification","ID",I343),J343,(IF(K343="Identifier","ID",IF(AND(J343="",K343="Text"),"",K343))))))</f>
        <v>Line ExtensionTotalAmount</v>
      </c>
      <c r="E343" s="13" t="str">
        <f>CONCATENATE(IF(F343="","",CONCATENATE(F343,"_ ")),G343,". ",IF(H343="","",CONCATENATE(H343,"_ ")),"",I343,IF(AND(J343="",I343=L343),"",CONCATENATE(". ",IF(J343="","",CONCATENATE(J343,"_ ")),K343)))</f>
        <v>Legal Totals. Line Extension_ Total. Amount</v>
      </c>
      <c r="F343" s="2"/>
      <c r="G343" s="35" t="s">
        <v>437</v>
      </c>
      <c r="H343" s="35" t="s">
        <v>156</v>
      </c>
      <c r="I343" s="17" t="s">
        <v>29</v>
      </c>
      <c r="J343" s="17"/>
      <c r="K343" s="35" t="s">
        <v>593</v>
      </c>
      <c r="L343" s="35" t="str">
        <f>IF(AND(OR(I343="Identification",I343="ID"),K343="Identifier"),I343,IF(AND(OR(I343="Time",I343="Date"),K343="Date Time"),I343,K343))</f>
        <v>Amount</v>
      </c>
      <c r="M343" s="42"/>
      <c r="N343" s="42"/>
      <c r="O343" s="35"/>
      <c r="P343" s="30" t="s">
        <v>560</v>
      </c>
      <c r="Q343" s="24" t="s">
        <v>98</v>
      </c>
      <c r="R343" s="14" t="s">
        <v>438</v>
      </c>
      <c r="S343" s="14"/>
      <c r="T343" s="14"/>
      <c r="U343" s="14"/>
      <c r="V343" s="14"/>
      <c r="W343" s="14"/>
      <c r="X343" s="14"/>
      <c r="Y343" s="14" t="s">
        <v>178</v>
      </c>
    </row>
    <row r="344" spans="2:25" ht="45">
      <c r="B344" s="2"/>
      <c r="C344" s="2"/>
      <c r="D344" s="13" t="str">
        <f>CONCATENATE(H344,IF(AND(J344="",I344=L344),IF(L344="Identification","ID",L344),CONCATENATE(IF(L344="Identification","ID",I344),J344,(IF(K344="Identifier","ID",IF(AND(J344="",K344="Text"),"",K344))))))</f>
        <v>To Be PaidTotalAmount</v>
      </c>
      <c r="E344" s="13" t="str">
        <f>CONCATENATE(IF(F344="","",CONCATENATE(F344,"_ ")),G344,". ",IF(H344="","",CONCATENATE(H344,"_ ")),"",I344,IF(AND(J344="",I344=L344),"",CONCATENATE(". ",IF(J344="","",CONCATENATE(J344,"_ ")),K344)))</f>
        <v>Legal Totals. To Be Paid_ Total. Amount</v>
      </c>
      <c r="F344" s="2"/>
      <c r="G344" s="35" t="s">
        <v>437</v>
      </c>
      <c r="H344" s="35" t="s">
        <v>436</v>
      </c>
      <c r="I344" s="17" t="s">
        <v>29</v>
      </c>
      <c r="J344" s="17"/>
      <c r="K344" s="35" t="s">
        <v>593</v>
      </c>
      <c r="L344" s="35"/>
      <c r="M344" s="42"/>
      <c r="N344" s="42"/>
      <c r="O344" s="35"/>
      <c r="P344" s="30" t="s">
        <v>560</v>
      </c>
      <c r="Q344" s="24" t="s">
        <v>98</v>
      </c>
      <c r="R344" s="14" t="s">
        <v>435</v>
      </c>
      <c r="S344" s="14"/>
      <c r="T344" s="14"/>
      <c r="U344" s="14"/>
      <c r="V344" s="14"/>
      <c r="W344" s="14"/>
      <c r="X344" s="14"/>
      <c r="Y344" s="14" t="s">
        <v>178</v>
      </c>
    </row>
    <row r="345" spans="2:25" ht="22.5">
      <c r="B345" s="98"/>
      <c r="C345" s="98"/>
      <c r="D345" s="15" t="str">
        <f>CONCATENATE(IF(F345="","",CONCATENATE(F345,"")),"",G345)</f>
        <v>Location Coordinates</v>
      </c>
      <c r="E345" s="15" t="str">
        <f>CONCATENATE(IF(F345="","",CONCATENATE(F345,"_ ")),"",G345,". Details")</f>
        <v>Location Coordinates. Details</v>
      </c>
      <c r="F345" s="98"/>
      <c r="G345" s="28" t="s">
        <v>222</v>
      </c>
      <c r="H345" s="28"/>
      <c r="I345" s="32" t="s">
        <v>6</v>
      </c>
      <c r="J345" s="28"/>
      <c r="K345" s="32" t="s">
        <v>6</v>
      </c>
      <c r="L345" s="2" t="str">
        <f aca="true" t="shared" si="50" ref="L345:L352">IF(AND(OR(I345="Identification",I345="ID"),K345="Identifier"),I345,IF(AND(OR(I345="Time",I345="Date"),K345="Date Time"),I345,K345))</f>
        <v>Details</v>
      </c>
      <c r="M345" s="96"/>
      <c r="N345" s="96"/>
      <c r="O345" s="28"/>
      <c r="P345" s="102"/>
      <c r="Q345" s="26" t="s">
        <v>24</v>
      </c>
      <c r="R345" s="103" t="s">
        <v>326</v>
      </c>
      <c r="S345" s="23" t="s">
        <v>178</v>
      </c>
      <c r="T345" s="23"/>
      <c r="U345" s="23" t="s">
        <v>178</v>
      </c>
      <c r="V345" s="23"/>
      <c r="W345" s="23" t="s">
        <v>178</v>
      </c>
      <c r="X345" s="103"/>
      <c r="Y345" s="103"/>
    </row>
    <row r="346" spans="2:25" ht="22.5">
      <c r="B346"/>
      <c r="C346"/>
      <c r="D346" s="13" t="str">
        <f aca="true" t="shared" si="51" ref="D346:D352">CONCATENATE(H346,IF(AND(J346="",I346=L346),IF(L346="Identification","ID",L346),CONCATENATE(IF(L346="Identification","ID",I346),J346,(IF(K346="Identifier","ID",IF(AND(J346="",K346="Text"),"",K346))))))</f>
        <v>Coordinate SystemCode</v>
      </c>
      <c r="E346" s="13" t="str">
        <f aca="true" t="shared" si="52" ref="E346:E352">CONCATENATE(IF(F346="","",CONCATENATE(F346,"_ ")),G346,". ",IF(H346="","",CONCATENATE(H346,"_ ")),"",I346,IF(AND(J346="",I346=L346),"",CONCATENATE(". ",IF(J346="","",CONCATENATE(J346,"_ ")),K346)))</f>
        <v>Location Coordinates. Coordinate System. Code</v>
      </c>
      <c r="F346"/>
      <c r="G346" s="17" t="s">
        <v>222</v>
      </c>
      <c r="H346" s="17"/>
      <c r="I346" s="20" t="s">
        <v>223</v>
      </c>
      <c r="J346" s="20"/>
      <c r="K346" s="20" t="s">
        <v>590</v>
      </c>
      <c r="L346" s="2" t="str">
        <f t="shared" si="50"/>
        <v>Code</v>
      </c>
      <c r="M346" s="97"/>
      <c r="N346" s="97"/>
      <c r="O346" s="20"/>
      <c r="P346" s="29" t="s">
        <v>561</v>
      </c>
      <c r="Q346" s="29" t="s">
        <v>98</v>
      </c>
      <c r="R346" s="21" t="s">
        <v>327</v>
      </c>
      <c r="S346" s="21" t="s">
        <v>178</v>
      </c>
      <c r="T346" s="21"/>
      <c r="U346" s="21" t="s">
        <v>178</v>
      </c>
      <c r="V346" s="21"/>
      <c r="W346" s="21" t="s">
        <v>178</v>
      </c>
      <c r="X346" s="21"/>
      <c r="Y346" s="21"/>
    </row>
    <row r="347" spans="2:25" ht="33.75">
      <c r="B347"/>
      <c r="C347"/>
      <c r="D347" s="13" t="str">
        <f t="shared" si="51"/>
        <v>LatitudeDegreesMeasure</v>
      </c>
      <c r="E347" s="13" t="str">
        <f t="shared" si="52"/>
        <v>Location Coordinates. Latitude_ Degrees. Measure</v>
      </c>
      <c r="F347"/>
      <c r="G347" s="17" t="s">
        <v>222</v>
      </c>
      <c r="H347" s="20" t="s">
        <v>328</v>
      </c>
      <c r="I347" s="20" t="s">
        <v>329</v>
      </c>
      <c r="J347" s="20"/>
      <c r="K347" s="20" t="s">
        <v>591</v>
      </c>
      <c r="L347" s="2" t="str">
        <f t="shared" si="50"/>
        <v>Measure</v>
      </c>
      <c r="M347" s="97"/>
      <c r="N347" s="97"/>
      <c r="O347" s="20"/>
      <c r="P347" s="29" t="s">
        <v>561</v>
      </c>
      <c r="Q347" s="29" t="s">
        <v>98</v>
      </c>
      <c r="R347" s="21" t="s">
        <v>330</v>
      </c>
      <c r="S347" s="21" t="s">
        <v>178</v>
      </c>
      <c r="T347" s="21"/>
      <c r="U347" s="21" t="s">
        <v>178</v>
      </c>
      <c r="V347" s="21"/>
      <c r="W347" s="21" t="s">
        <v>178</v>
      </c>
      <c r="X347" s="21"/>
      <c r="Y347" s="21"/>
    </row>
    <row r="348" spans="2:25" ht="33.75">
      <c r="B348"/>
      <c r="C348"/>
      <c r="D348" s="13" t="str">
        <f t="shared" si="51"/>
        <v>LatitudeMinutesMeasure</v>
      </c>
      <c r="E348" s="13" t="str">
        <f t="shared" si="52"/>
        <v>Location Coordinates. Latitude_ Minutes. Measure</v>
      </c>
      <c r="F348"/>
      <c r="G348" s="17" t="s">
        <v>222</v>
      </c>
      <c r="H348" s="20" t="s">
        <v>328</v>
      </c>
      <c r="I348" s="20" t="s">
        <v>331</v>
      </c>
      <c r="J348" s="20"/>
      <c r="K348" s="20" t="s">
        <v>591</v>
      </c>
      <c r="L348" s="2" t="str">
        <f t="shared" si="50"/>
        <v>Measure</v>
      </c>
      <c r="M348" s="97"/>
      <c r="N348" s="97"/>
      <c r="O348" s="20"/>
      <c r="P348" s="29" t="s">
        <v>561</v>
      </c>
      <c r="Q348" s="29" t="s">
        <v>98</v>
      </c>
      <c r="R348" s="21" t="s">
        <v>332</v>
      </c>
      <c r="S348" s="21" t="s">
        <v>178</v>
      </c>
      <c r="T348" s="21"/>
      <c r="U348" s="21" t="s">
        <v>178</v>
      </c>
      <c r="V348" s="21"/>
      <c r="W348" s="21" t="s">
        <v>178</v>
      </c>
      <c r="X348" s="21"/>
      <c r="Y348" s="21"/>
    </row>
    <row r="349" spans="2:25" ht="22.5">
      <c r="B349"/>
      <c r="C349"/>
      <c r="D349" s="13" t="str">
        <f t="shared" si="51"/>
        <v>LatitudeDirectionCode</v>
      </c>
      <c r="E349" s="13" t="str">
        <f t="shared" si="52"/>
        <v>Location Coordinates. Latitude_ Direction. Code</v>
      </c>
      <c r="F349"/>
      <c r="G349" s="17" t="s">
        <v>222</v>
      </c>
      <c r="H349" s="20" t="s">
        <v>328</v>
      </c>
      <c r="I349" s="20" t="s">
        <v>333</v>
      </c>
      <c r="J349" s="20"/>
      <c r="K349" s="20" t="s">
        <v>590</v>
      </c>
      <c r="L349" s="2" t="str">
        <f t="shared" si="50"/>
        <v>Code</v>
      </c>
      <c r="M349" s="97"/>
      <c r="N349" s="97"/>
      <c r="O349" s="20"/>
      <c r="P349" s="29" t="s">
        <v>561</v>
      </c>
      <c r="Q349" s="29" t="s">
        <v>98</v>
      </c>
      <c r="R349" s="70" t="s">
        <v>334</v>
      </c>
      <c r="S349" s="21" t="s">
        <v>178</v>
      </c>
      <c r="T349" s="21"/>
      <c r="U349" s="21" t="s">
        <v>178</v>
      </c>
      <c r="V349" s="21"/>
      <c r="W349" s="21" t="s">
        <v>178</v>
      </c>
      <c r="X349" s="70"/>
      <c r="Y349" s="70"/>
    </row>
    <row r="350" spans="2:25" ht="33.75">
      <c r="B350"/>
      <c r="C350"/>
      <c r="D350" s="13" t="str">
        <f t="shared" si="51"/>
        <v>LongitudeDegreesMeasure</v>
      </c>
      <c r="E350" s="13" t="str">
        <f t="shared" si="52"/>
        <v>Location Coordinates. Longitude_ Degrees. Measure</v>
      </c>
      <c r="F350"/>
      <c r="G350" s="17" t="s">
        <v>222</v>
      </c>
      <c r="H350" s="20" t="s">
        <v>335</v>
      </c>
      <c r="I350" s="20" t="s">
        <v>329</v>
      </c>
      <c r="J350" s="20"/>
      <c r="K350" s="20" t="s">
        <v>591</v>
      </c>
      <c r="L350" s="2" t="str">
        <f t="shared" si="50"/>
        <v>Measure</v>
      </c>
      <c r="M350" s="97"/>
      <c r="N350" s="97"/>
      <c r="O350" s="20"/>
      <c r="P350" s="29" t="s">
        <v>561</v>
      </c>
      <c r="Q350" s="29" t="s">
        <v>98</v>
      </c>
      <c r="R350" s="21" t="s">
        <v>336</v>
      </c>
      <c r="S350" s="21" t="s">
        <v>178</v>
      </c>
      <c r="T350" s="21"/>
      <c r="U350" s="21" t="s">
        <v>178</v>
      </c>
      <c r="V350" s="21"/>
      <c r="W350" s="21" t="s">
        <v>178</v>
      </c>
      <c r="X350" s="21"/>
      <c r="Y350" s="21"/>
    </row>
    <row r="351" spans="2:25" ht="33.75">
      <c r="B351"/>
      <c r="C351"/>
      <c r="D351" s="13" t="str">
        <f t="shared" si="51"/>
        <v>LongitudeMinutesMeasure</v>
      </c>
      <c r="E351" s="13" t="str">
        <f t="shared" si="52"/>
        <v>Location Coordinates. Longitude_ Minutes. Measure</v>
      </c>
      <c r="F351"/>
      <c r="G351" s="17" t="s">
        <v>222</v>
      </c>
      <c r="H351" s="20" t="s">
        <v>335</v>
      </c>
      <c r="I351" s="1" t="s">
        <v>331</v>
      </c>
      <c r="J351" s="1"/>
      <c r="K351" s="20" t="s">
        <v>591</v>
      </c>
      <c r="L351" s="2" t="str">
        <f t="shared" si="50"/>
        <v>Measure</v>
      </c>
      <c r="M351" s="97"/>
      <c r="N351" s="97"/>
      <c r="P351" s="1" t="s">
        <v>561</v>
      </c>
      <c r="Q351" s="29" t="s">
        <v>98</v>
      </c>
      <c r="R351" s="21" t="s">
        <v>337</v>
      </c>
      <c r="S351" s="21" t="s">
        <v>178</v>
      </c>
      <c r="T351" s="21"/>
      <c r="U351" s="21" t="s">
        <v>178</v>
      </c>
      <c r="V351" s="21"/>
      <c r="W351" s="21" t="s">
        <v>178</v>
      </c>
      <c r="X351" s="21"/>
      <c r="Y351" s="21"/>
    </row>
    <row r="352" spans="2:25" ht="22.5">
      <c r="B352"/>
      <c r="C352"/>
      <c r="D352" s="13" t="str">
        <f t="shared" si="51"/>
        <v>LongitudeDirectionCode</v>
      </c>
      <c r="E352" s="13" t="str">
        <f t="shared" si="52"/>
        <v>Location Coordinates. Longitude_ Direction. Code</v>
      </c>
      <c r="F352"/>
      <c r="G352" s="17" t="s">
        <v>222</v>
      </c>
      <c r="H352" s="20" t="s">
        <v>335</v>
      </c>
      <c r="I352" s="20" t="s">
        <v>333</v>
      </c>
      <c r="J352" s="20"/>
      <c r="K352" s="20" t="s">
        <v>590</v>
      </c>
      <c r="L352" s="2" t="str">
        <f t="shared" si="50"/>
        <v>Code</v>
      </c>
      <c r="M352" s="97"/>
      <c r="N352" s="97"/>
      <c r="O352" s="20"/>
      <c r="P352" s="29" t="s">
        <v>561</v>
      </c>
      <c r="Q352" s="29" t="s">
        <v>98</v>
      </c>
      <c r="R352" s="70" t="s">
        <v>338</v>
      </c>
      <c r="S352" s="21" t="s">
        <v>178</v>
      </c>
      <c r="T352" s="21"/>
      <c r="U352" s="21" t="s">
        <v>178</v>
      </c>
      <c r="V352" s="21"/>
      <c r="W352" s="21" t="s">
        <v>178</v>
      </c>
      <c r="X352" s="70"/>
      <c r="Y352" s="70"/>
    </row>
    <row r="353" spans="2:25" ht="33.75">
      <c r="B353" s="9"/>
      <c r="C353" s="9"/>
      <c r="D353" s="15" t="str">
        <f>CONCATENATE(IF(F353="","",CONCATENATE(F353,"")),"",G353)</f>
        <v>Manufacturer'sItem Identification</v>
      </c>
      <c r="E353" s="15" t="str">
        <f>CONCATENATE(IF(F353="","",CONCATENATE(F353,"_ ")),"",G353,". Details")</f>
        <v>Manufacturer's_ Item Identification. Details</v>
      </c>
      <c r="F353" s="9" t="s">
        <v>11</v>
      </c>
      <c r="G353" s="32" t="s">
        <v>203</v>
      </c>
      <c r="H353" s="32"/>
      <c r="I353" s="32" t="s">
        <v>6</v>
      </c>
      <c r="J353" s="32"/>
      <c r="K353" s="32" t="s">
        <v>6</v>
      </c>
      <c r="L353" s="32"/>
      <c r="M353" s="46"/>
      <c r="N353" s="46"/>
      <c r="O353" s="32"/>
      <c r="P353" s="32"/>
      <c r="Q353" s="19" t="s">
        <v>24</v>
      </c>
      <c r="R353" s="34" t="s">
        <v>287</v>
      </c>
      <c r="S353" s="34" t="s">
        <v>178</v>
      </c>
      <c r="T353" s="34"/>
      <c r="U353" s="34" t="s">
        <v>178</v>
      </c>
      <c r="V353" s="34"/>
      <c r="W353" s="34" t="s">
        <v>178</v>
      </c>
      <c r="X353" s="34" t="s">
        <v>178</v>
      </c>
      <c r="Y353" s="34" t="s">
        <v>178</v>
      </c>
    </row>
    <row r="354" spans="2:25" ht="33.75">
      <c r="B354" s="1"/>
      <c r="C354" s="1"/>
      <c r="D354" s="13" t="str">
        <f>CONCATENATE(H354,IF(AND(J354="",I354=L354),IF(L354="Identification","ID",L354),CONCATENATE(IF(L354="Identification","ID",I354),J354,(IF(K354="Identifier","ID",IF(AND(J354="",K354="Text"),"",K354))))))</f>
        <v>ID</v>
      </c>
      <c r="E354" s="13" t="str">
        <f>CONCATENATE(IF(F354="","",CONCATENATE(F354,"_ ")),G354,". ",IF(H354="","",CONCATENATE(H354,"_ ")),"",I354,IF(AND(J354="",I354=L354),"",CONCATENATE(". ",IF(J354="","",CONCATENATE(J354,"_ ")),K354)))</f>
        <v>Manufacturer's_ Item Identification. Identification</v>
      </c>
      <c r="F354" s="1" t="s">
        <v>11</v>
      </c>
      <c r="G354" s="30" t="s">
        <v>203</v>
      </c>
      <c r="H354" s="30"/>
      <c r="I354" s="30" t="s">
        <v>644</v>
      </c>
      <c r="J354" s="30"/>
      <c r="K354" s="30" t="s">
        <v>559</v>
      </c>
      <c r="L354" s="35" t="str">
        <f>IF(AND(OR(I354="Identification",I354="ID"),K354="Identifier"),I354,IF(AND(OR(I354="Time",I354="Date"),K354="Date Time"),I354,K354))</f>
        <v>Identification</v>
      </c>
      <c r="M354" s="42"/>
      <c r="N354" s="42"/>
      <c r="O354" s="30"/>
      <c r="P354" s="39" t="s">
        <v>560</v>
      </c>
      <c r="Q354" s="20" t="s">
        <v>98</v>
      </c>
      <c r="R354" s="52" t="s">
        <v>675</v>
      </c>
      <c r="S354" s="52" t="s">
        <v>178</v>
      </c>
      <c r="T354" s="52"/>
      <c r="U354" s="52" t="s">
        <v>178</v>
      </c>
      <c r="V354" s="52"/>
      <c r="W354" s="52" t="s">
        <v>178</v>
      </c>
      <c r="X354" s="52" t="s">
        <v>178</v>
      </c>
      <c r="Y354" s="52" t="s">
        <v>178</v>
      </c>
    </row>
    <row r="355" spans="2:25" ht="22.5">
      <c r="B355" s="1"/>
      <c r="C355" s="1"/>
      <c r="D355" s="13" t="str">
        <f>CONCATENATE(H355,IF(AND(J355="",I355=L355),IF(L355="Identification","ID",L355),CONCATENATE(IF(L355="Identification","ID",I355),J355,(IF(K355="Identifier","ID",IF(AND(J355="",K355="Text"),"",K355))))))</f>
        <v>Extension</v>
      </c>
      <c r="E355" s="13" t="str">
        <f>CONCATENATE(IF(F355="","",CONCATENATE(F355,"_ ")),G355,". ",IF(H355="","",CONCATENATE(H355,"_ ")),"",I355,IF(AND(J355="",I355=L355),"",CONCATENATE(". ",IF(J355="","",CONCATENATE(J355,"_ ")),K355)))</f>
        <v>Manufacturer's_ Item Identification. Extension. Text</v>
      </c>
      <c r="F355" s="1" t="s">
        <v>11</v>
      </c>
      <c r="G355" s="30" t="s">
        <v>203</v>
      </c>
      <c r="H355" s="30"/>
      <c r="I355" s="20" t="s">
        <v>700</v>
      </c>
      <c r="J355" s="30"/>
      <c r="K355" s="20" t="s">
        <v>604</v>
      </c>
      <c r="L355" s="2" t="str">
        <f>IF(AND(OR(I355="Identification",I355="ID"),K355="Identifier"),I355,IF(AND(OR(I355="Time",I355="Date"),K355="Date Time"),I355,K355))</f>
        <v>Text</v>
      </c>
      <c r="M355" s="88"/>
      <c r="N355" s="88"/>
      <c r="O355" s="30"/>
      <c r="P355" s="20" t="s">
        <v>561</v>
      </c>
      <c r="Q355" s="20" t="s">
        <v>98</v>
      </c>
      <c r="R355" s="69" t="s">
        <v>284</v>
      </c>
      <c r="S355" s="69" t="s">
        <v>178</v>
      </c>
      <c r="T355" s="69"/>
      <c r="U355" s="69" t="s">
        <v>178</v>
      </c>
      <c r="V355" s="69"/>
      <c r="W355" s="69" t="s">
        <v>178</v>
      </c>
      <c r="X355" s="69" t="s">
        <v>178</v>
      </c>
      <c r="Y355" s="69" t="s">
        <v>178</v>
      </c>
    </row>
    <row r="356" spans="2:25" ht="56.25">
      <c r="B356" s="11"/>
      <c r="C356" s="11"/>
      <c r="D356" s="12" t="str">
        <f>CONCATENATE(IF(M356="","",CONCATENATE(M356,"")),"",N356)</f>
        <v>Physical Attribute</v>
      </c>
      <c r="E356" s="12" t="str">
        <f>CONCATENATE(IF(F356="","",CONCATENATE(F356,"_ ")),G356,". ",IF(M356="","",CONCATENATE(M356,"_ ")),"",N356)</f>
        <v>Manufacturer's_ Item Identification. Physical Attribute</v>
      </c>
      <c r="F356" s="11" t="s">
        <v>11</v>
      </c>
      <c r="G356" s="16" t="s">
        <v>203</v>
      </c>
      <c r="H356" s="41">
        <f>IF(M356="","",M356)</f>
      </c>
      <c r="I356" s="41" t="str">
        <f>N356</f>
        <v>Physical Attribute</v>
      </c>
      <c r="J356" s="41"/>
      <c r="K356" s="41" t="str">
        <f>N356</f>
        <v>Physical Attribute</v>
      </c>
      <c r="L356" s="41"/>
      <c r="M356" s="16"/>
      <c r="N356" s="16" t="s">
        <v>207</v>
      </c>
      <c r="O356" s="31"/>
      <c r="P356" s="16" t="s">
        <v>595</v>
      </c>
      <c r="Q356" s="16" t="s">
        <v>25</v>
      </c>
      <c r="R356" s="71" t="s">
        <v>80</v>
      </c>
      <c r="S356" s="71" t="s">
        <v>178</v>
      </c>
      <c r="T356" s="71"/>
      <c r="U356" s="71" t="s">
        <v>178</v>
      </c>
      <c r="V356" s="71"/>
      <c r="W356" s="71" t="s">
        <v>178</v>
      </c>
      <c r="X356" s="71" t="s">
        <v>178</v>
      </c>
      <c r="Y356" s="71" t="s">
        <v>178</v>
      </c>
    </row>
    <row r="357" spans="2:25" ht="45">
      <c r="B357" s="11"/>
      <c r="C357" s="11"/>
      <c r="D357" s="12" t="str">
        <f>CONCATENATE(IF(M357="","",CONCATENATE(M357,"")),"",N357)</f>
        <v>Item Measurement</v>
      </c>
      <c r="E357" s="12" t="str">
        <f>CONCATENATE(IF(F357="","",CONCATENATE(F357,"_ ")),G357,". ",IF(M357="","",CONCATENATE(M357,"_ ")),"",N357)</f>
        <v>Manufacturer's_ Item Identification. Item Measurement</v>
      </c>
      <c r="F357" s="11" t="s">
        <v>11</v>
      </c>
      <c r="G357" s="16" t="s">
        <v>203</v>
      </c>
      <c r="H357" s="41">
        <f>IF(M357="","",M357)</f>
      </c>
      <c r="I357" s="41" t="str">
        <f>N357</f>
        <v>Item Measurement</v>
      </c>
      <c r="J357" s="41"/>
      <c r="K357" s="41" t="str">
        <f>N357</f>
        <v>Item Measurement</v>
      </c>
      <c r="L357" s="2" t="str">
        <f>IF(AND(OR(I357="Identification",I357="ID"),K357="Identifier"),I357,IF(AND(OR(I357="Time",I357="Date"),K357="Date Time"),I357,K357))</f>
        <v>Item Measurement</v>
      </c>
      <c r="M357" s="16"/>
      <c r="N357" s="16" t="s">
        <v>208</v>
      </c>
      <c r="O357" s="31"/>
      <c r="P357" s="16" t="s">
        <v>595</v>
      </c>
      <c r="Q357" s="16" t="s">
        <v>25</v>
      </c>
      <c r="R357" s="71" t="s">
        <v>79</v>
      </c>
      <c r="S357" s="71" t="s">
        <v>178</v>
      </c>
      <c r="T357" s="71"/>
      <c r="U357" s="71" t="s">
        <v>178</v>
      </c>
      <c r="V357" s="71"/>
      <c r="W357" s="71" t="s">
        <v>178</v>
      </c>
      <c r="X357" s="71" t="s">
        <v>178</v>
      </c>
      <c r="Y357" s="71" t="s">
        <v>178</v>
      </c>
    </row>
    <row r="358" spans="2:25" ht="45">
      <c r="B358" s="9"/>
      <c r="C358" s="9"/>
      <c r="D358" s="15" t="str">
        <f>CONCATENATE(IF(F358="","",CONCATENATE(F358,"")),"",G358)</f>
        <v>OrderContact</v>
      </c>
      <c r="E358" s="15" t="str">
        <f>CONCATENATE(IF(F358="","",CONCATENATE(F358,"_ ")),"",G358,". Details")</f>
        <v>Order_ Contact. Details</v>
      </c>
      <c r="F358" s="9" t="s">
        <v>588</v>
      </c>
      <c r="G358" s="32" t="s">
        <v>599</v>
      </c>
      <c r="H358" s="32"/>
      <c r="I358" s="32" t="s">
        <v>6</v>
      </c>
      <c r="J358" s="32"/>
      <c r="K358" s="32" t="s">
        <v>6</v>
      </c>
      <c r="L358" s="32"/>
      <c r="M358" s="46"/>
      <c r="N358" s="46"/>
      <c r="O358" s="32"/>
      <c r="P358" s="32"/>
      <c r="Q358" s="19" t="s">
        <v>24</v>
      </c>
      <c r="R358" s="34" t="s">
        <v>91</v>
      </c>
      <c r="S358" s="34" t="s">
        <v>178</v>
      </c>
      <c r="T358" s="34"/>
      <c r="U358" s="34" t="s">
        <v>178</v>
      </c>
      <c r="V358" s="34"/>
      <c r="W358" s="34" t="s">
        <v>178</v>
      </c>
      <c r="X358" s="34" t="s">
        <v>178</v>
      </c>
      <c r="Y358" s="34"/>
    </row>
    <row r="359" spans="2:25" ht="33.75">
      <c r="B359" s="1"/>
      <c r="C359" s="1"/>
      <c r="D359" s="13" t="str">
        <f>CONCATENATE(H359,IF(AND(J359="",I359=L359),IF(L359="Identification","ID",L359),CONCATENATE(IF(L359="Identification","ID",I359),J359,(IF(K359="Identifier","ID",IF(AND(J359="",K359="Text"),"",K359))))))</f>
        <v>ID</v>
      </c>
      <c r="E359" s="13" t="str">
        <f>CONCATENATE(IF(F359="","",CONCATENATE(F359,"_ ")),G359,". ",IF(H359="","",CONCATENATE(H359,"_ ")),"",I359,IF(AND(J359="",I359=L359),"",CONCATENATE(". ",IF(J359="","",CONCATENATE(J359,"_ ")),K359)))</f>
        <v>Order_ Contact. Identification</v>
      </c>
      <c r="F359" s="1" t="s">
        <v>588</v>
      </c>
      <c r="G359" s="30" t="s">
        <v>599</v>
      </c>
      <c r="H359" s="30"/>
      <c r="I359" s="30" t="s">
        <v>644</v>
      </c>
      <c r="J359" s="30"/>
      <c r="K359" s="30" t="s">
        <v>559</v>
      </c>
      <c r="L359" s="35" t="str">
        <f aca="true" t="shared" si="53" ref="L359:L384">IF(AND(OR(I359="Identification",I359="ID"),K359="Identifier"),I359,IF(AND(OR(I359="Time",I359="Date"),K359="Date Time"),I359,K359))</f>
        <v>Identification</v>
      </c>
      <c r="M359" s="42"/>
      <c r="N359" s="42"/>
      <c r="O359" s="30"/>
      <c r="P359" s="39" t="s">
        <v>560</v>
      </c>
      <c r="Q359" s="29" t="s">
        <v>98</v>
      </c>
      <c r="R359" s="54" t="s">
        <v>606</v>
      </c>
      <c r="S359" s="54" t="s">
        <v>178</v>
      </c>
      <c r="T359" s="54"/>
      <c r="U359" s="54" t="s">
        <v>178</v>
      </c>
      <c r="V359" s="54"/>
      <c r="W359" s="54" t="s">
        <v>178</v>
      </c>
      <c r="X359" s="54" t="s">
        <v>178</v>
      </c>
      <c r="Y359" s="54"/>
    </row>
    <row r="360" spans="2:25" ht="22.5">
      <c r="B360" s="1"/>
      <c r="C360" s="1"/>
      <c r="D360" s="13" t="str">
        <f>CONCATENATE(H360,IF(AND(J360="",I360=L360),IF(L360="Identification","ID",L360),CONCATENATE(IF(L360="Identification","ID",I360),J360,(IF(K360="Identifier","ID",IF(AND(J360="",K360="Text"),"",K360))))))</f>
        <v>Name</v>
      </c>
      <c r="E360" s="13" t="str">
        <f>CONCATENATE(IF(F360="","",CONCATENATE(F360,"_ ")),G360,". ",IF(H360="","",CONCATENATE(H360,"_ ")),"",I360,IF(AND(J360="",I360=L360),"",CONCATENATE(". ",IF(J360="","",CONCATENATE(J360,"_ ")),K360)))</f>
        <v>Order_ Contact. Name. Text</v>
      </c>
      <c r="F360" s="1" t="s">
        <v>588</v>
      </c>
      <c r="G360" s="30" t="s">
        <v>599</v>
      </c>
      <c r="H360" s="30"/>
      <c r="I360" s="30" t="s">
        <v>603</v>
      </c>
      <c r="J360" s="30"/>
      <c r="K360" s="20" t="s">
        <v>604</v>
      </c>
      <c r="L360" s="35" t="str">
        <f t="shared" si="53"/>
        <v>Text</v>
      </c>
      <c r="M360" s="44"/>
      <c r="N360" s="44"/>
      <c r="O360" s="30"/>
      <c r="P360" s="39" t="s">
        <v>561</v>
      </c>
      <c r="Q360" s="29" t="s">
        <v>98</v>
      </c>
      <c r="R360" s="54" t="s">
        <v>607</v>
      </c>
      <c r="S360" s="54" t="s">
        <v>178</v>
      </c>
      <c r="T360" s="54"/>
      <c r="U360" s="54" t="s">
        <v>178</v>
      </c>
      <c r="V360" s="54"/>
      <c r="W360" s="54" t="s">
        <v>178</v>
      </c>
      <c r="X360" s="54" t="s">
        <v>178</v>
      </c>
      <c r="Y360" s="54"/>
    </row>
    <row r="361" spans="2:25" ht="22.5">
      <c r="B361" s="1"/>
      <c r="C361" s="1"/>
      <c r="D361" s="13" t="str">
        <f>CONCATENATE(H361,IF(AND(J361="",I361=L361),IF(L361="Identification","ID",L361),CONCATENATE(IF(L361="Identification","ID",I361),J361,(IF(K361="Identifier","ID",IF(AND(J361="",K361="Text"),"",K361))))))</f>
        <v>Phone</v>
      </c>
      <c r="E361" s="13" t="str">
        <f>CONCATENATE(IF(F361="","",CONCATENATE(F361,"_ ")),G361,". ",IF(H361="","",CONCATENATE(H361,"_ ")),"",I361,IF(AND(J361="",I361=L361),"",CONCATENATE(". ",IF(J361="","",CONCATENATE(J361,"_ ")),K361)))</f>
        <v>Order_ Contact. Phone. Text</v>
      </c>
      <c r="F361" s="1" t="s">
        <v>588</v>
      </c>
      <c r="G361" s="30" t="s">
        <v>599</v>
      </c>
      <c r="I361" s="1" t="s">
        <v>609</v>
      </c>
      <c r="J361" s="1"/>
      <c r="K361" s="30" t="s">
        <v>604</v>
      </c>
      <c r="L361" s="35" t="str">
        <f t="shared" si="53"/>
        <v>Text</v>
      </c>
      <c r="M361" s="42"/>
      <c r="N361" s="42"/>
      <c r="P361" s="39" t="s">
        <v>561</v>
      </c>
      <c r="Q361" s="29" t="s">
        <v>98</v>
      </c>
      <c r="R361" s="21" t="s">
        <v>651</v>
      </c>
      <c r="S361" s="54" t="s">
        <v>178</v>
      </c>
      <c r="T361" s="54"/>
      <c r="U361" s="54" t="s">
        <v>178</v>
      </c>
      <c r="V361" s="54"/>
      <c r="W361" s="54" t="s">
        <v>178</v>
      </c>
      <c r="X361" s="54" t="s">
        <v>178</v>
      </c>
      <c r="Y361" s="21"/>
    </row>
    <row r="362" spans="2:25" ht="22.5">
      <c r="B362" s="1"/>
      <c r="C362" s="1"/>
      <c r="D362" s="13" t="str">
        <f>CONCATENATE(H362,IF(AND(J362="",I362=L362),IF(L362="Identification","ID",L362),CONCATENATE(IF(L362="Identification","ID",I362),J362,(IF(K362="Identifier","ID",IF(AND(J362="",K362="Text"),"",K362))))))</f>
        <v>Fax</v>
      </c>
      <c r="E362" s="13" t="str">
        <f>CONCATENATE(IF(F362="","",CONCATENATE(F362,"_ ")),G362,". ",IF(H362="","",CONCATENATE(H362,"_ ")),"",I362,IF(AND(J362="",I362=L362),"",CONCATENATE(". ",IF(J362="","",CONCATENATE(J362,"_ ")),K362)))</f>
        <v>Order_ Contact. Fax. Text</v>
      </c>
      <c r="F362" s="1" t="s">
        <v>588</v>
      </c>
      <c r="G362" s="30" t="s">
        <v>599</v>
      </c>
      <c r="H362" s="35"/>
      <c r="I362" s="17" t="s">
        <v>610</v>
      </c>
      <c r="J362" s="35"/>
      <c r="K362" s="30" t="s">
        <v>604</v>
      </c>
      <c r="L362" s="35" t="str">
        <f t="shared" si="53"/>
        <v>Text</v>
      </c>
      <c r="M362" s="42"/>
      <c r="N362" s="42"/>
      <c r="O362" s="35"/>
      <c r="P362" s="39" t="s">
        <v>561</v>
      </c>
      <c r="Q362" s="29" t="s">
        <v>98</v>
      </c>
      <c r="R362" s="21" t="s">
        <v>652</v>
      </c>
      <c r="S362" s="54" t="s">
        <v>178</v>
      </c>
      <c r="T362" s="54"/>
      <c r="U362" s="54" t="s">
        <v>178</v>
      </c>
      <c r="V362" s="54"/>
      <c r="W362" s="54" t="s">
        <v>178</v>
      </c>
      <c r="X362" s="54" t="s">
        <v>178</v>
      </c>
      <c r="Y362" s="21"/>
    </row>
    <row r="363" spans="2:25" ht="22.5">
      <c r="B363" s="1"/>
      <c r="C363" s="1"/>
      <c r="D363" s="13" t="str">
        <f>CONCATENATE(H363,IF(AND(J363="",I363=L363),IF(L363="Identification","ID",L363),CONCATENATE(IF(L363="Identification","ID",I363),J363,(IF(K363="Identifier","ID",IF(AND(J363="",K363="Text"),"",K363))))))</f>
        <v>E-mail</v>
      </c>
      <c r="E363" s="13" t="str">
        <f>CONCATENATE(IF(F363="","",CONCATENATE(F363,"_ ")),G363,". ",IF(H363="","",CONCATENATE(H363,"_ ")),"",I363,IF(AND(J363="",I363=L363),"",CONCATENATE(". ",IF(J363="","",CONCATENATE(J363,"_ ")),K363)))</f>
        <v>Order_ Contact. E-mail. Text</v>
      </c>
      <c r="F363" s="1" t="s">
        <v>588</v>
      </c>
      <c r="G363" s="30" t="s">
        <v>599</v>
      </c>
      <c r="H363" s="35"/>
      <c r="I363" s="17" t="s">
        <v>611</v>
      </c>
      <c r="J363" s="35"/>
      <c r="K363" s="30" t="s">
        <v>604</v>
      </c>
      <c r="L363" s="35" t="str">
        <f t="shared" si="53"/>
        <v>Text</v>
      </c>
      <c r="M363" s="42"/>
      <c r="N363" s="42"/>
      <c r="O363" s="35"/>
      <c r="P363" s="39" t="s">
        <v>561</v>
      </c>
      <c r="Q363" s="29" t="s">
        <v>98</v>
      </c>
      <c r="R363" s="21" t="s">
        <v>653</v>
      </c>
      <c r="S363" s="54" t="s">
        <v>178</v>
      </c>
      <c r="T363" s="54"/>
      <c r="U363" s="54" t="s">
        <v>178</v>
      </c>
      <c r="V363" s="54"/>
      <c r="W363" s="54" t="s">
        <v>178</v>
      </c>
      <c r="X363" s="54" t="s">
        <v>178</v>
      </c>
      <c r="Y363" s="21"/>
    </row>
    <row r="364" spans="2:25" ht="12.75">
      <c r="B364" s="98"/>
      <c r="C364" s="98"/>
      <c r="D364" s="15" t="str">
        <f>CONCATENATE(IF(F364="","",CONCATENATE(F364,"")),"",G364)</f>
        <v>OrderedPackage</v>
      </c>
      <c r="E364" s="15" t="str">
        <f>CONCATENATE(IF(F364="","",CONCATENATE(F364,"_ ")),"",G364,". Details")</f>
        <v>Ordered_ Package. Details</v>
      </c>
      <c r="F364" s="9" t="s">
        <v>349</v>
      </c>
      <c r="G364" s="19" t="s">
        <v>321</v>
      </c>
      <c r="H364" s="19"/>
      <c r="I364" s="32" t="s">
        <v>6</v>
      </c>
      <c r="J364" s="19"/>
      <c r="K364" s="32" t="s">
        <v>6</v>
      </c>
      <c r="L364" s="2" t="str">
        <f t="shared" si="53"/>
        <v>Details</v>
      </c>
      <c r="M364" s="96"/>
      <c r="N364" s="96"/>
      <c r="O364" s="19"/>
      <c r="P364" s="19"/>
      <c r="Q364" s="26" t="s">
        <v>24</v>
      </c>
      <c r="R364" s="23" t="s">
        <v>546</v>
      </c>
      <c r="S364" s="34" t="s">
        <v>178</v>
      </c>
      <c r="T364" s="34"/>
      <c r="U364" s="34" t="s">
        <v>178</v>
      </c>
      <c r="V364" s="23"/>
      <c r="W364" s="23"/>
      <c r="X364" s="23"/>
      <c r="Y364" s="23"/>
    </row>
    <row r="365" spans="2:25" ht="22.5">
      <c r="B365"/>
      <c r="C365"/>
      <c r="D365" s="13" t="str">
        <f>CONCATENATE(H365,IF(AND(J365="",I365=L365),IF(L365="Identification","ID",L365),CONCATENATE(IF(L365="Identification","ID",I365),J365,(IF(K365="Identifier","ID",IF(AND(J365="",K365="Text"),"",K365))))))</f>
        <v>ID</v>
      </c>
      <c r="E365" s="13" t="str">
        <f>CONCATENATE(IF(F365="","",CONCATENATE(F365,"_ ")),G365,". ",IF(H365="","",CONCATENATE(H365,"_ ")),"",I365,IF(AND(J365="",I365=L365),"",CONCATENATE(". ",IF(J365="","",CONCATENATE(J365,"_ ")),K365)))</f>
        <v>Ordered_ Package. Identification</v>
      </c>
      <c r="F365" s="1" t="s">
        <v>349</v>
      </c>
      <c r="G365" s="20" t="s">
        <v>321</v>
      </c>
      <c r="H365" s="20"/>
      <c r="I365" s="20" t="s">
        <v>644</v>
      </c>
      <c r="J365" s="20"/>
      <c r="K365" s="20" t="s">
        <v>559</v>
      </c>
      <c r="L365" s="2" t="str">
        <f t="shared" si="53"/>
        <v>Identification</v>
      </c>
      <c r="M365" s="97"/>
      <c r="N365" s="97"/>
      <c r="O365" s="20"/>
      <c r="P365" s="29" t="s">
        <v>560</v>
      </c>
      <c r="Q365" s="29" t="s">
        <v>98</v>
      </c>
      <c r="R365" s="21" t="s">
        <v>547</v>
      </c>
      <c r="S365" s="54" t="s">
        <v>178</v>
      </c>
      <c r="T365" s="54"/>
      <c r="U365" s="54" t="s">
        <v>178</v>
      </c>
      <c r="V365" s="21"/>
      <c r="W365" s="21"/>
      <c r="X365" s="21"/>
      <c r="Y365" s="21"/>
    </row>
    <row r="366" spans="2:25" ht="12.75">
      <c r="B366"/>
      <c r="C366"/>
      <c r="D366" s="13" t="str">
        <f>CONCATENATE(H366,IF(AND(J366="",I366=L366),IF(L366="Identification","ID",L366),CONCATENATE(IF(L366="Identification","ID",I366),J366,(IF(K366="Identifier","ID",IF(AND(J366="",K366="Text"),"",K366))))))</f>
        <v>Quantity</v>
      </c>
      <c r="E366" s="13" t="str">
        <f>CONCATENATE(IF(F366="","",CONCATENATE(F366,"_ ")),G366,". ",IF(H366="","",CONCATENATE(H366,"_ ")),"",I366,IF(AND(J366="",I366=L366),"",CONCATENATE(". ",IF(J366="","",CONCATENATE(J366,"_ ")),K366)))</f>
        <v>Ordered_ Package. Quantity</v>
      </c>
      <c r="F366" s="1" t="s">
        <v>349</v>
      </c>
      <c r="G366" s="20" t="s">
        <v>321</v>
      </c>
      <c r="H366" s="20"/>
      <c r="I366" s="20" t="s">
        <v>592</v>
      </c>
      <c r="J366" s="20"/>
      <c r="K366" s="20" t="s">
        <v>592</v>
      </c>
      <c r="L366" s="2" t="str">
        <f t="shared" si="53"/>
        <v>Quantity</v>
      </c>
      <c r="M366" s="97"/>
      <c r="N366" s="97"/>
      <c r="O366" s="20"/>
      <c r="P366" s="29" t="s">
        <v>561</v>
      </c>
      <c r="Q366" s="29" t="s">
        <v>98</v>
      </c>
      <c r="R366" s="21" t="s">
        <v>548</v>
      </c>
      <c r="S366" s="54" t="s">
        <v>178</v>
      </c>
      <c r="T366" s="54"/>
      <c r="U366" s="54" t="s">
        <v>178</v>
      </c>
      <c r="V366" s="21"/>
      <c r="W366" s="21"/>
      <c r="X366" s="21"/>
      <c r="Y366" s="21"/>
    </row>
    <row r="367" spans="2:25" ht="22.5">
      <c r="B367"/>
      <c r="C367"/>
      <c r="D367" s="13" t="str">
        <f>CONCATENATE(H367,IF(AND(J367="",I367=L367),IF(L367="Identification","ID",L367),CONCATENATE(IF(L367="Identification","ID",I367),J367,(IF(K367="Identifier","ID",IF(AND(J367="",K367="Text"),"",K367))))))</f>
        <v>ReturnableMaterialIndicator</v>
      </c>
      <c r="E367" s="13" t="str">
        <f>CONCATENATE(IF(F367="","",CONCATENATE(F367,"_ ")),G367,". ",IF(H367="","",CONCATENATE(H367,"_ ")),"",I367,IF(AND(J367="",I367=L367),"",CONCATENATE(". ",IF(J367="","",CONCATENATE(J367,"_ ")),K367)))</f>
        <v>Ordered_ Package. Returnable_ Material. Indicator</v>
      </c>
      <c r="F367" s="1" t="s">
        <v>349</v>
      </c>
      <c r="G367" s="20" t="s">
        <v>321</v>
      </c>
      <c r="H367" s="20" t="s">
        <v>549</v>
      </c>
      <c r="I367" s="20" t="s">
        <v>550</v>
      </c>
      <c r="J367" s="20"/>
      <c r="K367" s="20" t="s">
        <v>672</v>
      </c>
      <c r="L367" s="2" t="str">
        <f t="shared" si="53"/>
        <v>Indicator</v>
      </c>
      <c r="M367" s="97"/>
      <c r="N367" s="97"/>
      <c r="O367" s="20"/>
      <c r="P367" s="29" t="s">
        <v>561</v>
      </c>
      <c r="Q367" s="29" t="s">
        <v>98</v>
      </c>
      <c r="R367" s="21" t="s">
        <v>551</v>
      </c>
      <c r="S367" s="54" t="s">
        <v>178</v>
      </c>
      <c r="T367" s="54"/>
      <c r="U367" s="54" t="s">
        <v>178</v>
      </c>
      <c r="V367" s="21"/>
      <c r="W367" s="21"/>
      <c r="X367" s="21"/>
      <c r="Y367" s="21"/>
    </row>
    <row r="368" spans="2:25" ht="56.25">
      <c r="B368" s="99"/>
      <c r="C368" s="99"/>
      <c r="D368" s="12" t="str">
        <f>CONCATENATE(IF(M368="","",CONCATENATE(M368,"")),"",N368)</f>
        <v>ContainedPackage</v>
      </c>
      <c r="E368" s="12" t="str">
        <f>CONCATENATE(IF(F368="","",CONCATENATE(F368,"_ ")),G368,". ",IF(M368="","",CONCATENATE(M368,"_ ")),"",N368)</f>
        <v>Ordered_ Package. Contained_ Package</v>
      </c>
      <c r="F368" s="11" t="s">
        <v>349</v>
      </c>
      <c r="G368" s="16" t="s">
        <v>321</v>
      </c>
      <c r="H368" s="41" t="str">
        <f>IF(M368="","",M368)</f>
        <v>Contained</v>
      </c>
      <c r="I368" s="41" t="str">
        <f>N368</f>
        <v>Package</v>
      </c>
      <c r="J368" s="41"/>
      <c r="K368" s="41" t="str">
        <f>N368</f>
        <v>Package</v>
      </c>
      <c r="L368" s="2" t="str">
        <f t="shared" si="53"/>
        <v>Package</v>
      </c>
      <c r="M368" s="16" t="s">
        <v>553</v>
      </c>
      <c r="N368" s="16" t="s">
        <v>321</v>
      </c>
      <c r="O368" s="16"/>
      <c r="P368" s="16" t="s">
        <v>561</v>
      </c>
      <c r="Q368" s="16" t="s">
        <v>25</v>
      </c>
      <c r="R368" s="71" t="s">
        <v>552</v>
      </c>
      <c r="S368" s="71" t="s">
        <v>178</v>
      </c>
      <c r="T368" s="71"/>
      <c r="U368" s="71" t="s">
        <v>178</v>
      </c>
      <c r="V368" s="71"/>
      <c r="W368" s="71"/>
      <c r="X368" s="71"/>
      <c r="Y368" s="71"/>
    </row>
    <row r="369" spans="2:25" ht="12.75">
      <c r="B369" s="98"/>
      <c r="C369" s="98"/>
      <c r="D369" s="15" t="str">
        <f>CONCATENATE(IF(F369="","",CONCATENATE(F369,"")),"",G369)</f>
        <v>OrderedShipment</v>
      </c>
      <c r="E369" s="15" t="str">
        <f>CONCATENATE(IF(F369="","",CONCATENATE(F369,"_ ")),"",G369,". Details")</f>
        <v>Ordered_ Shipment. Details</v>
      </c>
      <c r="F369" s="9" t="s">
        <v>349</v>
      </c>
      <c r="G369" s="19" t="s">
        <v>666</v>
      </c>
      <c r="H369" s="19"/>
      <c r="I369" s="32" t="s">
        <v>6</v>
      </c>
      <c r="J369" s="19"/>
      <c r="K369" s="32" t="s">
        <v>6</v>
      </c>
      <c r="L369" s="2" t="str">
        <f t="shared" si="53"/>
        <v>Details</v>
      </c>
      <c r="M369" s="96"/>
      <c r="N369" s="96"/>
      <c r="O369" s="19"/>
      <c r="P369" s="19"/>
      <c r="Q369" s="26" t="s">
        <v>24</v>
      </c>
      <c r="R369" s="23" t="s">
        <v>352</v>
      </c>
      <c r="S369" s="34" t="s">
        <v>178</v>
      </c>
      <c r="T369" s="34"/>
      <c r="U369" s="34" t="s">
        <v>178</v>
      </c>
      <c r="V369" s="23"/>
      <c r="W369" s="23"/>
      <c r="X369" s="23"/>
      <c r="Y369" s="23"/>
    </row>
    <row r="370" spans="2:25" ht="12.75">
      <c r="B370"/>
      <c r="C370"/>
      <c r="D370" s="13" t="str">
        <f aca="true" t="shared" si="54" ref="D370:D380">CONCATENATE(H370,IF(AND(J370="",I370=L370),IF(L370="Identification","ID",L370),CONCATENATE(IF(L370="Identification","ID",I370),J370,(IF(K370="Identifier","ID",IF(AND(J370="",K370="Text"),"",K370))))))</f>
        <v>ID</v>
      </c>
      <c r="E370" s="13" t="str">
        <f aca="true" t="shared" si="55" ref="E370:E380">CONCATENATE(IF(F370="","",CONCATENATE(F370,"_ ")),G370,". ",IF(H370="","",CONCATENATE(H370,"_ ")),"",I370,IF(AND(J370="",I370=L370),"",CONCATENATE(". ",IF(J370="","",CONCATENATE(J370,"_ ")),K370)))</f>
        <v>Ordered_ Shipment. Identification</v>
      </c>
      <c r="F370" s="1" t="s">
        <v>349</v>
      </c>
      <c r="G370" s="20" t="s">
        <v>666</v>
      </c>
      <c r="H370" s="20"/>
      <c r="I370" s="20" t="s">
        <v>644</v>
      </c>
      <c r="J370" s="20"/>
      <c r="K370" s="20" t="s">
        <v>559</v>
      </c>
      <c r="L370" s="2" t="str">
        <f t="shared" si="53"/>
        <v>Identification</v>
      </c>
      <c r="M370" s="97"/>
      <c r="N370" s="97"/>
      <c r="O370" s="20"/>
      <c r="P370" s="20" t="s">
        <v>560</v>
      </c>
      <c r="Q370" s="29" t="s">
        <v>98</v>
      </c>
      <c r="R370" s="21" t="s">
        <v>353</v>
      </c>
      <c r="S370" s="54" t="s">
        <v>178</v>
      </c>
      <c r="T370" s="54"/>
      <c r="U370" s="54" t="s">
        <v>178</v>
      </c>
      <c r="V370" s="21"/>
      <c r="W370" s="21"/>
      <c r="X370" s="21"/>
      <c r="Y370" s="21"/>
    </row>
    <row r="371" spans="2:25" ht="22.5">
      <c r="B371"/>
      <c r="C371"/>
      <c r="D371" s="13" t="str">
        <f t="shared" si="54"/>
        <v>Service LevelCode</v>
      </c>
      <c r="E371" s="13" t="str">
        <f t="shared" si="55"/>
        <v>Ordered_ Shipment. Service Level. Code</v>
      </c>
      <c r="F371" s="1" t="s">
        <v>349</v>
      </c>
      <c r="G371" s="20" t="s">
        <v>666</v>
      </c>
      <c r="H371" s="20"/>
      <c r="I371" s="29" t="s">
        <v>226</v>
      </c>
      <c r="J371" s="29"/>
      <c r="K371" s="20" t="s">
        <v>590</v>
      </c>
      <c r="L371" s="2" t="str">
        <f t="shared" si="53"/>
        <v>Code</v>
      </c>
      <c r="M371" s="97"/>
      <c r="N371" s="97"/>
      <c r="O371" s="20"/>
      <c r="P371" s="29" t="s">
        <v>561</v>
      </c>
      <c r="Q371" s="29" t="s">
        <v>98</v>
      </c>
      <c r="R371" s="21" t="s">
        <v>354</v>
      </c>
      <c r="S371" s="54" t="s">
        <v>178</v>
      </c>
      <c r="T371" s="54"/>
      <c r="U371" s="54" t="s">
        <v>178</v>
      </c>
      <c r="V371" s="21"/>
      <c r="W371" s="21"/>
      <c r="X371" s="21"/>
      <c r="Y371" s="21"/>
    </row>
    <row r="372" spans="2:25" ht="22.5">
      <c r="B372"/>
      <c r="C372"/>
      <c r="D372" s="13" t="str">
        <f t="shared" si="54"/>
        <v>HandlingInstructions</v>
      </c>
      <c r="E372" s="13" t="str">
        <f t="shared" si="55"/>
        <v>Ordered_ Shipment. Handling_ Instructions. Text</v>
      </c>
      <c r="F372" s="1" t="s">
        <v>349</v>
      </c>
      <c r="G372" s="20" t="s">
        <v>666</v>
      </c>
      <c r="H372" s="20" t="s">
        <v>355</v>
      </c>
      <c r="I372" s="20" t="s">
        <v>356</v>
      </c>
      <c r="J372" s="20"/>
      <c r="K372" s="20" t="s">
        <v>604</v>
      </c>
      <c r="L372" s="2" t="str">
        <f t="shared" si="53"/>
        <v>Text</v>
      </c>
      <c r="M372" s="97"/>
      <c r="N372" s="97"/>
      <c r="O372" s="20"/>
      <c r="P372" s="29" t="s">
        <v>561</v>
      </c>
      <c r="Q372" s="29" t="s">
        <v>98</v>
      </c>
      <c r="R372" s="21" t="s">
        <v>357</v>
      </c>
      <c r="S372" s="54" t="s">
        <v>178</v>
      </c>
      <c r="T372" s="54"/>
      <c r="U372" s="54" t="s">
        <v>178</v>
      </c>
      <c r="V372" s="21"/>
      <c r="W372" s="21"/>
      <c r="X372" s="21"/>
      <c r="Y372" s="21"/>
    </row>
    <row r="373" spans="2:25" ht="22.5">
      <c r="B373"/>
      <c r="C373"/>
      <c r="D373" s="13" t="str">
        <f t="shared" si="54"/>
        <v>HandlingTypeCode</v>
      </c>
      <c r="E373" s="13" t="str">
        <f t="shared" si="55"/>
        <v>Ordered_ Shipment. Handling_ Type. Code</v>
      </c>
      <c r="F373" s="1" t="s">
        <v>349</v>
      </c>
      <c r="G373" s="20" t="s">
        <v>666</v>
      </c>
      <c r="H373" s="20" t="s">
        <v>355</v>
      </c>
      <c r="I373" s="20" t="s">
        <v>8</v>
      </c>
      <c r="J373" s="20"/>
      <c r="K373" s="20" t="s">
        <v>590</v>
      </c>
      <c r="L373" s="2" t="str">
        <f t="shared" si="53"/>
        <v>Code</v>
      </c>
      <c r="M373" s="97"/>
      <c r="N373" s="97"/>
      <c r="O373" s="20"/>
      <c r="P373" s="29" t="s">
        <v>561</v>
      </c>
      <c r="Q373" s="29" t="s">
        <v>98</v>
      </c>
      <c r="R373" s="21" t="s">
        <v>358</v>
      </c>
      <c r="S373" s="54" t="s">
        <v>178</v>
      </c>
      <c r="T373" s="54"/>
      <c r="U373" s="54" t="s">
        <v>178</v>
      </c>
      <c r="V373" s="21"/>
      <c r="W373" s="21"/>
      <c r="X373" s="21"/>
      <c r="Y373" s="21"/>
    </row>
    <row r="374" spans="2:25" ht="22.5">
      <c r="B374"/>
      <c r="C374"/>
      <c r="D374" s="13" t="str">
        <f t="shared" si="54"/>
        <v>HandlingCode</v>
      </c>
      <c r="E374" s="13" t="str">
        <f t="shared" si="55"/>
        <v>Ordered_ Shipment. Handling_ Code</v>
      </c>
      <c r="F374" s="1" t="s">
        <v>349</v>
      </c>
      <c r="G374" s="20" t="s">
        <v>666</v>
      </c>
      <c r="H374" s="20" t="s">
        <v>355</v>
      </c>
      <c r="I374" s="20" t="s">
        <v>590</v>
      </c>
      <c r="J374" s="20"/>
      <c r="K374" s="20" t="s">
        <v>590</v>
      </c>
      <c r="L374" s="2" t="str">
        <f t="shared" si="53"/>
        <v>Code</v>
      </c>
      <c r="M374" s="97"/>
      <c r="N374" s="97"/>
      <c r="O374" s="20"/>
      <c r="P374" s="29" t="s">
        <v>561</v>
      </c>
      <c r="Q374" s="29" t="s">
        <v>98</v>
      </c>
      <c r="R374" s="21" t="s">
        <v>359</v>
      </c>
      <c r="S374" s="54" t="s">
        <v>178</v>
      </c>
      <c r="T374" s="54"/>
      <c r="U374" s="54" t="s">
        <v>178</v>
      </c>
      <c r="V374" s="21"/>
      <c r="W374" s="21"/>
      <c r="X374" s="21"/>
      <c r="Y374" s="21"/>
    </row>
    <row r="375" spans="2:25" ht="22.5">
      <c r="B375"/>
      <c r="C375"/>
      <c r="D375" s="13" t="str">
        <f t="shared" si="54"/>
        <v>Information</v>
      </c>
      <c r="E375" s="13" t="str">
        <f t="shared" si="55"/>
        <v>Ordered_ Shipment. Information. Text</v>
      </c>
      <c r="F375" s="1" t="s">
        <v>349</v>
      </c>
      <c r="G375" s="20" t="s">
        <v>666</v>
      </c>
      <c r="H375" s="20"/>
      <c r="I375" s="20" t="s">
        <v>45</v>
      </c>
      <c r="J375" s="20"/>
      <c r="K375" s="20" t="s">
        <v>604</v>
      </c>
      <c r="L375" s="2" t="str">
        <f t="shared" si="53"/>
        <v>Text</v>
      </c>
      <c r="M375" s="97"/>
      <c r="N375" s="97"/>
      <c r="O375" s="20"/>
      <c r="P375" s="29" t="s">
        <v>561</v>
      </c>
      <c r="Q375" s="29" t="s">
        <v>98</v>
      </c>
      <c r="R375" s="21" t="s">
        <v>360</v>
      </c>
      <c r="S375" s="54" t="s">
        <v>178</v>
      </c>
      <c r="T375" s="54"/>
      <c r="U375" s="54" t="s">
        <v>178</v>
      </c>
      <c r="V375" s="21"/>
      <c r="W375" s="21"/>
      <c r="X375" s="21"/>
      <c r="Y375" s="21"/>
    </row>
    <row r="376" spans="2:25" ht="22.5">
      <c r="B376"/>
      <c r="C376"/>
      <c r="D376" s="13" t="str">
        <f t="shared" si="54"/>
        <v>GrossWeightMeasure</v>
      </c>
      <c r="E376" s="13" t="str">
        <f t="shared" si="55"/>
        <v>Ordered_ Shipment. Gross_ Weight. Measure</v>
      </c>
      <c r="F376" s="1" t="s">
        <v>349</v>
      </c>
      <c r="G376" s="20" t="s">
        <v>666</v>
      </c>
      <c r="H376" s="20" t="s">
        <v>87</v>
      </c>
      <c r="I376" s="20" t="s">
        <v>30</v>
      </c>
      <c r="J376" s="20"/>
      <c r="K376" s="20" t="s">
        <v>591</v>
      </c>
      <c r="L376" s="2" t="str">
        <f t="shared" si="53"/>
        <v>Measure</v>
      </c>
      <c r="M376" s="97"/>
      <c r="N376" s="97"/>
      <c r="O376" s="20"/>
      <c r="P376" s="29" t="s">
        <v>561</v>
      </c>
      <c r="Q376" s="29" t="s">
        <v>98</v>
      </c>
      <c r="R376" s="14" t="s">
        <v>361</v>
      </c>
      <c r="S376" s="54" t="s">
        <v>178</v>
      </c>
      <c r="T376" s="54"/>
      <c r="U376" s="54" t="s">
        <v>178</v>
      </c>
      <c r="V376" s="14"/>
      <c r="W376" s="14"/>
      <c r="X376" s="14"/>
      <c r="Y376" s="14"/>
    </row>
    <row r="377" spans="2:25" ht="22.5">
      <c r="B377"/>
      <c r="C377"/>
      <c r="D377" s="13" t="str">
        <f t="shared" si="54"/>
        <v>NetWeightMeasure</v>
      </c>
      <c r="E377" s="13" t="str">
        <f t="shared" si="55"/>
        <v>Ordered_ Shipment. Net_ Weight. Measure</v>
      </c>
      <c r="F377" s="1" t="s">
        <v>349</v>
      </c>
      <c r="G377" s="20" t="s">
        <v>666</v>
      </c>
      <c r="H377" s="20" t="s">
        <v>88</v>
      </c>
      <c r="I377" s="20" t="s">
        <v>30</v>
      </c>
      <c r="J377" s="20"/>
      <c r="K377" s="20" t="s">
        <v>591</v>
      </c>
      <c r="L377" s="2" t="str">
        <f t="shared" si="53"/>
        <v>Measure</v>
      </c>
      <c r="M377" s="97"/>
      <c r="N377" s="97"/>
      <c r="O377" s="20"/>
      <c r="P377" s="29" t="s">
        <v>561</v>
      </c>
      <c r="Q377" s="29" t="s">
        <v>98</v>
      </c>
      <c r="R377" s="14" t="s">
        <v>362</v>
      </c>
      <c r="S377" s="54" t="s">
        <v>178</v>
      </c>
      <c r="T377" s="54"/>
      <c r="U377" s="54" t="s">
        <v>178</v>
      </c>
      <c r="V377" s="14"/>
      <c r="W377" s="14"/>
      <c r="X377" s="14"/>
      <c r="Y377" s="14"/>
    </row>
    <row r="378" spans="2:25" ht="33.75">
      <c r="B378"/>
      <c r="C378"/>
      <c r="D378" s="13" t="str">
        <f t="shared" si="54"/>
        <v>Net NetWeightMeasure</v>
      </c>
      <c r="E378" s="13" t="str">
        <f t="shared" si="55"/>
        <v>Ordered_ Shipment. Net Net_ Weight. Measure</v>
      </c>
      <c r="F378" s="1" t="s">
        <v>349</v>
      </c>
      <c r="G378" s="20" t="s">
        <v>666</v>
      </c>
      <c r="H378" s="20" t="s">
        <v>157</v>
      </c>
      <c r="I378" s="20" t="s">
        <v>30</v>
      </c>
      <c r="J378" s="20"/>
      <c r="K378" s="20" t="s">
        <v>591</v>
      </c>
      <c r="L378" s="2" t="str">
        <f t="shared" si="53"/>
        <v>Measure</v>
      </c>
      <c r="M378" s="97"/>
      <c r="N378" s="97"/>
      <c r="O378" s="20"/>
      <c r="P378" s="29" t="s">
        <v>561</v>
      </c>
      <c r="Q378" s="29" t="s">
        <v>98</v>
      </c>
      <c r="R378" s="14" t="s">
        <v>594</v>
      </c>
      <c r="S378" s="54" t="s">
        <v>178</v>
      </c>
      <c r="T378" s="54"/>
      <c r="U378" s="54" t="s">
        <v>178</v>
      </c>
      <c r="V378" s="14"/>
      <c r="W378" s="14"/>
      <c r="X378" s="14"/>
      <c r="Y378" s="14"/>
    </row>
    <row r="379" spans="2:25" ht="22.5">
      <c r="B379"/>
      <c r="C379"/>
      <c r="D379" s="13" t="str">
        <f t="shared" si="54"/>
        <v>GrossVolumeMeasure</v>
      </c>
      <c r="E379" s="13" t="str">
        <f t="shared" si="55"/>
        <v>Ordered_ Shipment. Gross_ Volume. Measure</v>
      </c>
      <c r="F379" s="1" t="s">
        <v>349</v>
      </c>
      <c r="G379" s="20" t="s">
        <v>666</v>
      </c>
      <c r="H379" s="20" t="s">
        <v>87</v>
      </c>
      <c r="I379" s="20" t="s">
        <v>31</v>
      </c>
      <c r="J379" s="20"/>
      <c r="K379" s="20" t="s">
        <v>591</v>
      </c>
      <c r="L379" s="2" t="str">
        <f t="shared" si="53"/>
        <v>Measure</v>
      </c>
      <c r="M379" s="97"/>
      <c r="N379" s="97"/>
      <c r="O379" s="20"/>
      <c r="P379" s="29" t="s">
        <v>561</v>
      </c>
      <c r="Q379" s="29" t="s">
        <v>98</v>
      </c>
      <c r="R379" s="14" t="s">
        <v>363</v>
      </c>
      <c r="S379" s="54" t="s">
        <v>178</v>
      </c>
      <c r="T379" s="54"/>
      <c r="U379" s="54" t="s">
        <v>178</v>
      </c>
      <c r="V379" s="14"/>
      <c r="W379" s="14"/>
      <c r="X379" s="14"/>
      <c r="Y379" s="14"/>
    </row>
    <row r="380" spans="2:25" ht="22.5">
      <c r="B380"/>
      <c r="C380"/>
      <c r="D380" s="13" t="str">
        <f t="shared" si="54"/>
        <v>NetVolumeMeasure</v>
      </c>
      <c r="E380" s="13" t="str">
        <f t="shared" si="55"/>
        <v>Ordered_ Shipment. Net_ Volume. Measure</v>
      </c>
      <c r="F380" s="1" t="s">
        <v>349</v>
      </c>
      <c r="G380" s="20" t="s">
        <v>666</v>
      </c>
      <c r="H380" s="20" t="s">
        <v>88</v>
      </c>
      <c r="I380" s="20" t="s">
        <v>31</v>
      </c>
      <c r="J380" s="20"/>
      <c r="K380" s="20" t="s">
        <v>591</v>
      </c>
      <c r="L380" s="2" t="str">
        <f t="shared" si="53"/>
        <v>Measure</v>
      </c>
      <c r="M380" s="97"/>
      <c r="N380" s="97"/>
      <c r="O380" s="20"/>
      <c r="P380" s="29" t="s">
        <v>561</v>
      </c>
      <c r="Q380" s="29" t="s">
        <v>98</v>
      </c>
      <c r="R380" s="14" t="s">
        <v>364</v>
      </c>
      <c r="S380" s="54" t="s">
        <v>178</v>
      </c>
      <c r="T380" s="54"/>
      <c r="U380" s="54" t="s">
        <v>178</v>
      </c>
      <c r="V380" s="14"/>
      <c r="W380" s="14"/>
      <c r="X380" s="14"/>
      <c r="Y380" s="14"/>
    </row>
    <row r="381" spans="2:25" ht="22.5">
      <c r="B381" s="99"/>
      <c r="C381" s="99"/>
      <c r="D381" s="12" t="str">
        <f>CONCATENATE(IF(M381="","",CONCATENATE(M381,"")),"",N381)</f>
        <v>TransportContract</v>
      </c>
      <c r="E381" s="12" t="str">
        <f>CONCATENATE(IF(F381="","",CONCATENATE(F381,"_ ")),G381,". ",IF(M381="","",CONCATENATE(M381,"_ ")),"",N381)</f>
        <v>Ordered_ Shipment. Transport_ Contract</v>
      </c>
      <c r="F381" s="11" t="s">
        <v>349</v>
      </c>
      <c r="G381" s="16" t="s">
        <v>666</v>
      </c>
      <c r="H381" s="41" t="str">
        <f>IF(M381="","",M381)</f>
        <v>Transport</v>
      </c>
      <c r="I381" s="41" t="str">
        <f>N381</f>
        <v>Contract</v>
      </c>
      <c r="J381" s="41"/>
      <c r="K381" s="41" t="str">
        <f>N381</f>
        <v>Contract</v>
      </c>
      <c r="L381" s="2" t="str">
        <f t="shared" si="53"/>
        <v>Contract</v>
      </c>
      <c r="M381" s="16" t="s">
        <v>365</v>
      </c>
      <c r="N381" s="16" t="s">
        <v>655</v>
      </c>
      <c r="O381" s="16"/>
      <c r="P381" s="16" t="s">
        <v>561</v>
      </c>
      <c r="Q381" s="16" t="s">
        <v>25</v>
      </c>
      <c r="R381" s="71" t="s">
        <v>366</v>
      </c>
      <c r="S381" s="71" t="s">
        <v>178</v>
      </c>
      <c r="T381" s="71"/>
      <c r="U381" s="71" t="s">
        <v>178</v>
      </c>
      <c r="V381" s="71"/>
      <c r="W381" s="71"/>
      <c r="X381" s="71"/>
      <c r="Y381" s="71"/>
    </row>
    <row r="382" spans="2:25" ht="33.75">
      <c r="B382" s="99"/>
      <c r="C382" s="99"/>
      <c r="D382" s="12" t="str">
        <f>CONCATENATE(IF(M382="","",CONCATENATE(M382,"")),"",N382)</f>
        <v>Allowance Charge</v>
      </c>
      <c r="E382" s="12" t="str">
        <f>CONCATENATE(IF(F382="","",CONCATENATE(F382,"_ ")),G382,". ",IF(M382="","",CONCATENATE(M382,"_ ")),"",N382)</f>
        <v>Ordered_ Shipment. Allowance Charge</v>
      </c>
      <c r="F382" s="11" t="s">
        <v>349</v>
      </c>
      <c r="G382" s="16" t="s">
        <v>666</v>
      </c>
      <c r="H382" s="41">
        <f>IF(M382="","",M382)</f>
      </c>
      <c r="I382" s="41" t="str">
        <f>N382</f>
        <v>Allowance Charge</v>
      </c>
      <c r="J382" s="41"/>
      <c r="K382" s="41" t="str">
        <f>N382</f>
        <v>Allowance Charge</v>
      </c>
      <c r="L382" s="2" t="str">
        <f t="shared" si="53"/>
        <v>Allowance Charge</v>
      </c>
      <c r="M382" s="16"/>
      <c r="N382" s="16" t="s">
        <v>159</v>
      </c>
      <c r="O382" s="16"/>
      <c r="P382" s="16" t="s">
        <v>595</v>
      </c>
      <c r="Q382" s="16" t="s">
        <v>25</v>
      </c>
      <c r="R382" s="71" t="s">
        <v>367</v>
      </c>
      <c r="S382" s="71" t="s">
        <v>178</v>
      </c>
      <c r="T382" s="71"/>
      <c r="U382" s="71" t="s">
        <v>178</v>
      </c>
      <c r="V382" s="71"/>
      <c r="W382" s="71"/>
      <c r="X382" s="71"/>
      <c r="Y382" s="71"/>
    </row>
    <row r="383" spans="2:25" ht="22.5">
      <c r="B383" s="99"/>
      <c r="C383" s="99"/>
      <c r="D383" s="12" t="str">
        <f>CONCATENATE(IF(M383="","",CONCATENATE(M383,"")),"",N383)</f>
        <v>Shipment Stage</v>
      </c>
      <c r="E383" s="12" t="str">
        <f>CONCATENATE(IF(F383="","",CONCATENATE(F383,"_ ")),G383,". ",IF(M383="","",CONCATENATE(M383,"_ ")),"",N383)</f>
        <v>Ordered_ Shipment. Shipment Stage</v>
      </c>
      <c r="F383" s="11" t="s">
        <v>349</v>
      </c>
      <c r="G383" s="16" t="s">
        <v>666</v>
      </c>
      <c r="H383" s="41">
        <f>IF(M383="","",M383)</f>
      </c>
      <c r="I383" s="41" t="str">
        <f>N383</f>
        <v>Shipment Stage</v>
      </c>
      <c r="J383" s="41"/>
      <c r="K383" s="41" t="str">
        <f>N383</f>
        <v>Shipment Stage</v>
      </c>
      <c r="L383" s="2" t="str">
        <f t="shared" si="53"/>
        <v>Shipment Stage</v>
      </c>
      <c r="M383" s="16"/>
      <c r="N383" s="16" t="s">
        <v>227</v>
      </c>
      <c r="O383" s="16"/>
      <c r="P383" s="16" t="s">
        <v>595</v>
      </c>
      <c r="Q383" s="16" t="s">
        <v>25</v>
      </c>
      <c r="R383" s="71" t="s">
        <v>368</v>
      </c>
      <c r="S383" s="71" t="s">
        <v>178</v>
      </c>
      <c r="T383" s="71"/>
      <c r="U383" s="71" t="s">
        <v>178</v>
      </c>
      <c r="V383" s="71"/>
      <c r="W383" s="71"/>
      <c r="X383" s="71"/>
      <c r="Y383" s="71"/>
    </row>
    <row r="384" spans="2:25" ht="22.5">
      <c r="B384" s="99"/>
      <c r="C384" s="99"/>
      <c r="D384" s="12" t="str">
        <f>CONCATENATE(IF(M384="","",CONCATENATE(M384,"")),"",N384)</f>
        <v>Transport Equipment</v>
      </c>
      <c r="E384" s="12" t="str">
        <f>CONCATENATE(IF(F384="","",CONCATENATE(F384,"_ ")),G384,". ",IF(M384="","",CONCATENATE(M384,"_ ")),"",N384)</f>
        <v>Ordered_ Shipment. Transport Equipment</v>
      </c>
      <c r="F384" s="11" t="s">
        <v>349</v>
      </c>
      <c r="G384" s="16" t="s">
        <v>666</v>
      </c>
      <c r="H384" s="41">
        <f>IF(M384="","",M384)</f>
      </c>
      <c r="I384" s="41" t="str">
        <f>N384</f>
        <v>Transport Equipment</v>
      </c>
      <c r="J384" s="41"/>
      <c r="K384" s="41" t="str">
        <f>N384</f>
        <v>Transport Equipment</v>
      </c>
      <c r="L384" s="2" t="str">
        <f t="shared" si="53"/>
        <v>Transport Equipment</v>
      </c>
      <c r="M384" s="16"/>
      <c r="N384" s="16" t="s">
        <v>228</v>
      </c>
      <c r="O384" s="16"/>
      <c r="P384" s="16" t="s">
        <v>595</v>
      </c>
      <c r="Q384" s="16" t="s">
        <v>25</v>
      </c>
      <c r="R384" s="71" t="s">
        <v>369</v>
      </c>
      <c r="S384" s="71" t="s">
        <v>178</v>
      </c>
      <c r="T384" s="71"/>
      <c r="U384" s="71" t="s">
        <v>178</v>
      </c>
      <c r="V384" s="71"/>
      <c r="W384" s="71"/>
      <c r="X384" s="71"/>
      <c r="Y384" s="71"/>
    </row>
    <row r="385" spans="2:25" ht="56.25">
      <c r="B385" s="99"/>
      <c r="C385" s="99"/>
      <c r="D385" s="12" t="str">
        <f>CONCATENATE(IF(M385="","",CONCATENATE(M385,"")),"",N385)</f>
        <v>OrderedPackage</v>
      </c>
      <c r="E385" s="12" t="str">
        <f>CONCATENATE(IF(F385="","",CONCATENATE(F385,"_ ")),G385,". ",IF(M385="","",CONCATENATE(M385,"_ ")),"",N385)</f>
        <v>Ordered_ Shipment. Ordered_ Package</v>
      </c>
      <c r="F385" s="11" t="s">
        <v>349</v>
      </c>
      <c r="G385" s="16" t="s">
        <v>666</v>
      </c>
      <c r="H385" s="41" t="str">
        <f>IF(M385="","",M385)</f>
        <v>Ordered</v>
      </c>
      <c r="I385" s="41" t="str">
        <f>N385</f>
        <v>Package</v>
      </c>
      <c r="J385" s="41"/>
      <c r="K385" s="41" t="str">
        <f>N385</f>
        <v>Package</v>
      </c>
      <c r="L385" s="2"/>
      <c r="M385" s="16" t="s">
        <v>349</v>
      </c>
      <c r="N385" s="16" t="s">
        <v>321</v>
      </c>
      <c r="O385" s="16"/>
      <c r="P385" s="16" t="s">
        <v>595</v>
      </c>
      <c r="Q385" s="16" t="s">
        <v>25</v>
      </c>
      <c r="R385" s="11" t="s">
        <v>370</v>
      </c>
      <c r="S385" s="71" t="s">
        <v>178</v>
      </c>
      <c r="T385" s="71"/>
      <c r="U385" s="71" t="s">
        <v>178</v>
      </c>
      <c r="V385" s="11"/>
      <c r="W385" s="11"/>
      <c r="X385" s="11"/>
      <c r="Y385" s="11"/>
    </row>
    <row r="386" spans="2:25" ht="56.25">
      <c r="B386" s="9"/>
      <c r="C386" s="9"/>
      <c r="D386" s="15" t="str">
        <f>CONCATENATE(IF(F386="","",CONCATENATE(F386,"")),"",G386)</f>
        <v>Order Line</v>
      </c>
      <c r="E386" s="15" t="str">
        <f>CONCATENATE(IF(F386="","",CONCATENATE(F386,"_ ")),"",G386,". Details")</f>
        <v>Order Line. Details</v>
      </c>
      <c r="F386" s="9"/>
      <c r="G386" s="32" t="s">
        <v>661</v>
      </c>
      <c r="H386" s="32"/>
      <c r="I386" s="32" t="s">
        <v>6</v>
      </c>
      <c r="J386" s="32"/>
      <c r="K386" s="32" t="s">
        <v>6</v>
      </c>
      <c r="L386" s="32"/>
      <c r="M386" s="46"/>
      <c r="N386" s="46"/>
      <c r="O386" s="32"/>
      <c r="P386" s="32"/>
      <c r="Q386" s="19" t="s">
        <v>24</v>
      </c>
      <c r="R386" s="34" t="s">
        <v>657</v>
      </c>
      <c r="S386" s="34" t="s">
        <v>178</v>
      </c>
      <c r="T386" s="34"/>
      <c r="U386" s="34"/>
      <c r="V386" s="34"/>
      <c r="W386" s="34" t="s">
        <v>178</v>
      </c>
      <c r="X386" s="34" t="s">
        <v>178</v>
      </c>
      <c r="Y386" s="34"/>
    </row>
    <row r="387" spans="2:25" ht="22.5">
      <c r="B387" s="1"/>
      <c r="C387" s="1"/>
      <c r="D387" s="13" t="str">
        <f aca="true" t="shared" si="56" ref="D387:D394">CONCATENATE(H387,IF(AND(J387="",I387=L387),IF(L387="Identification","ID",L387),CONCATENATE(IF(L387="Identification","ID",I387),J387,(IF(K387="Identifier","ID",IF(AND(J387="",K387="Text"),"",K387))))))</f>
        <v>Buyer'sID</v>
      </c>
      <c r="E387" s="13" t="str">
        <f aca="true" t="shared" si="57" ref="E387:E394">CONCATENATE(IF(F387="","",CONCATENATE(F387,"_ ")),G387,". ",IF(H387="","",CONCATENATE(H387,"_ ")),"",I387,IF(AND(J387="",I387=L387),"",CONCATENATE(". ",IF(J387="","",CONCATENATE(J387,"_ ")),K387)))</f>
        <v>Order Line. Buyer's_ Identification</v>
      </c>
      <c r="F387" s="1"/>
      <c r="G387" s="30" t="s">
        <v>661</v>
      </c>
      <c r="H387" s="30" t="s">
        <v>9</v>
      </c>
      <c r="I387" s="30" t="s">
        <v>644</v>
      </c>
      <c r="J387" s="30"/>
      <c r="K387" s="30" t="s">
        <v>559</v>
      </c>
      <c r="L387" s="35" t="str">
        <f aca="true" t="shared" si="58" ref="L387:L394">IF(AND(OR(I387="Identification",I387="ID"),K387="Identifier"),I387,IF(AND(OR(I387="Time",I387="Date"),K387="Date Time"),I387,K387))</f>
        <v>Identification</v>
      </c>
      <c r="M387" s="42"/>
      <c r="N387" s="42"/>
      <c r="O387" s="30"/>
      <c r="P387" s="39" t="s">
        <v>560</v>
      </c>
      <c r="Q387" s="29" t="s">
        <v>98</v>
      </c>
      <c r="R387" s="54" t="s">
        <v>504</v>
      </c>
      <c r="S387" s="54" t="s">
        <v>178</v>
      </c>
      <c r="T387" s="54"/>
      <c r="U387" s="54"/>
      <c r="V387" s="54"/>
      <c r="W387" s="54" t="s">
        <v>178</v>
      </c>
      <c r="X387" s="54" t="s">
        <v>178</v>
      </c>
      <c r="Y387" s="54"/>
    </row>
    <row r="388" spans="2:25" ht="56.25">
      <c r="B388" s="1"/>
      <c r="C388" s="1"/>
      <c r="D388" s="13" t="str">
        <f t="shared" si="56"/>
        <v>Line ExtensionAmount</v>
      </c>
      <c r="E388" s="13" t="str">
        <f t="shared" si="57"/>
        <v>Order Line. Line Extension_ Amount</v>
      </c>
      <c r="F388" s="1"/>
      <c r="G388" s="30" t="s">
        <v>661</v>
      </c>
      <c r="H388" s="30" t="s">
        <v>156</v>
      </c>
      <c r="I388" s="20" t="s">
        <v>593</v>
      </c>
      <c r="J388" s="20"/>
      <c r="K388" s="30" t="s">
        <v>593</v>
      </c>
      <c r="L388" s="35" t="str">
        <f t="shared" si="58"/>
        <v>Amount</v>
      </c>
      <c r="M388" s="42"/>
      <c r="N388" s="42"/>
      <c r="O388" s="30"/>
      <c r="P388" s="39" t="s">
        <v>561</v>
      </c>
      <c r="Q388" s="29" t="s">
        <v>98</v>
      </c>
      <c r="R388" s="21" t="s">
        <v>658</v>
      </c>
      <c r="S388" s="54" t="s">
        <v>178</v>
      </c>
      <c r="T388" s="54"/>
      <c r="U388" s="54"/>
      <c r="V388" s="54"/>
      <c r="W388" s="54"/>
      <c r="X388" s="54"/>
      <c r="Y388" s="21"/>
    </row>
    <row r="389" spans="2:25" ht="12.75">
      <c r="B389" s="1"/>
      <c r="C389" s="1"/>
      <c r="D389" s="13" t="str">
        <f t="shared" si="56"/>
        <v>Quantity</v>
      </c>
      <c r="E389" s="13" t="str">
        <f t="shared" si="57"/>
        <v>Order Line. Quantity</v>
      </c>
      <c r="F389" s="1"/>
      <c r="G389" s="30" t="s">
        <v>661</v>
      </c>
      <c r="H389" s="30"/>
      <c r="I389" s="30" t="s">
        <v>592</v>
      </c>
      <c r="J389" s="30"/>
      <c r="K389" s="30" t="s">
        <v>592</v>
      </c>
      <c r="L389" s="35" t="str">
        <f t="shared" si="58"/>
        <v>Quantity</v>
      </c>
      <c r="M389" s="42"/>
      <c r="N389" s="42"/>
      <c r="O389" s="30"/>
      <c r="P389" s="30" t="s">
        <v>561</v>
      </c>
      <c r="Q389" s="29" t="s">
        <v>98</v>
      </c>
      <c r="R389" s="54" t="s">
        <v>659</v>
      </c>
      <c r="S389" s="54" t="s">
        <v>178</v>
      </c>
      <c r="T389" s="54"/>
      <c r="U389" s="54"/>
      <c r="V389" s="54"/>
      <c r="W389" s="54" t="s">
        <v>178</v>
      </c>
      <c r="X389" s="54" t="s">
        <v>178</v>
      </c>
      <c r="Y389" s="54"/>
    </row>
    <row r="390" spans="2:25" ht="12.75">
      <c r="B390" s="1"/>
      <c r="C390" s="1"/>
      <c r="D390" s="13" t="str">
        <f t="shared" si="56"/>
        <v>MinimumQuantity</v>
      </c>
      <c r="E390" s="13" t="str">
        <f t="shared" si="57"/>
        <v>Order Line. Minimum_ Quantity</v>
      </c>
      <c r="F390" s="1"/>
      <c r="G390" s="30" t="s">
        <v>661</v>
      </c>
      <c r="H390" s="30" t="s">
        <v>36</v>
      </c>
      <c r="I390" s="30" t="s">
        <v>592</v>
      </c>
      <c r="J390" s="30"/>
      <c r="K390" s="30" t="s">
        <v>592</v>
      </c>
      <c r="L390" s="35" t="str">
        <f t="shared" si="58"/>
        <v>Quantity</v>
      </c>
      <c r="M390" s="42"/>
      <c r="N390" s="42"/>
      <c r="O390" s="30"/>
      <c r="P390" s="30" t="s">
        <v>561</v>
      </c>
      <c r="Q390" s="29" t="s">
        <v>98</v>
      </c>
      <c r="R390" s="54" t="s">
        <v>660</v>
      </c>
      <c r="S390" s="54" t="s">
        <v>178</v>
      </c>
      <c r="T390" s="54"/>
      <c r="U390" s="54"/>
      <c r="V390" s="54"/>
      <c r="W390" s="54"/>
      <c r="X390" s="54"/>
      <c r="Y390" s="54"/>
    </row>
    <row r="391" spans="2:25" ht="12.75">
      <c r="B391" s="1"/>
      <c r="C391" s="1"/>
      <c r="D391" s="13" t="str">
        <f t="shared" si="56"/>
        <v>MaximumQuantity</v>
      </c>
      <c r="E391" s="13" t="str">
        <f t="shared" si="57"/>
        <v>Order Line. Maximum_ Quantity</v>
      </c>
      <c r="F391" s="1"/>
      <c r="G391" s="30" t="s">
        <v>661</v>
      </c>
      <c r="H391" s="30" t="s">
        <v>37</v>
      </c>
      <c r="I391" s="30" t="s">
        <v>592</v>
      </c>
      <c r="J391" s="30"/>
      <c r="K391" s="30" t="s">
        <v>592</v>
      </c>
      <c r="L391" s="35" t="str">
        <f t="shared" si="58"/>
        <v>Quantity</v>
      </c>
      <c r="M391" s="42"/>
      <c r="N391" s="42"/>
      <c r="O391" s="30"/>
      <c r="P391" s="30" t="s">
        <v>561</v>
      </c>
      <c r="Q391" s="29" t="s">
        <v>98</v>
      </c>
      <c r="R391" s="54" t="s">
        <v>662</v>
      </c>
      <c r="S391" s="54" t="s">
        <v>178</v>
      </c>
      <c r="T391" s="54"/>
      <c r="U391" s="54"/>
      <c r="V391" s="54"/>
      <c r="W391" s="54"/>
      <c r="X391" s="54"/>
      <c r="Y391" s="54"/>
    </row>
    <row r="392" spans="2:25" ht="22.5">
      <c r="B392" s="1"/>
      <c r="C392" s="1"/>
      <c r="D392" s="13" t="str">
        <f t="shared" si="56"/>
        <v>MaximumBackorder QuantityQuantity</v>
      </c>
      <c r="E392" s="13" t="str">
        <f t="shared" si="57"/>
        <v>Order Line. Maximum_ Backorder Quantity. Quantity</v>
      </c>
      <c r="F392" s="1"/>
      <c r="G392" s="30" t="s">
        <v>661</v>
      </c>
      <c r="H392" s="30" t="s">
        <v>37</v>
      </c>
      <c r="I392" s="30" t="s">
        <v>200</v>
      </c>
      <c r="J392" s="30"/>
      <c r="K392" s="30" t="s">
        <v>592</v>
      </c>
      <c r="L392" s="35" t="str">
        <f t="shared" si="58"/>
        <v>Quantity</v>
      </c>
      <c r="M392" s="42"/>
      <c r="N392" s="42"/>
      <c r="O392" s="30"/>
      <c r="P392" s="39" t="s">
        <v>561</v>
      </c>
      <c r="Q392" s="29" t="s">
        <v>98</v>
      </c>
      <c r="R392" s="54" t="s">
        <v>663</v>
      </c>
      <c r="S392" s="54" t="s">
        <v>178</v>
      </c>
      <c r="T392" s="54"/>
      <c r="U392" s="54"/>
      <c r="V392" s="54"/>
      <c r="W392" s="54"/>
      <c r="X392" s="54"/>
      <c r="Y392" s="54"/>
    </row>
    <row r="393" spans="2:25" ht="22.5">
      <c r="B393" s="1"/>
      <c r="C393" s="1"/>
      <c r="D393" s="13" t="str">
        <f t="shared" si="56"/>
        <v>MinimumBackorder QuantityQuantity</v>
      </c>
      <c r="E393" s="13" t="str">
        <f t="shared" si="57"/>
        <v>Order Line. Minimum_ Backorder Quantity. Quantity</v>
      </c>
      <c r="F393" s="1"/>
      <c r="G393" s="30" t="s">
        <v>661</v>
      </c>
      <c r="H393" s="30" t="s">
        <v>36</v>
      </c>
      <c r="I393" s="30" t="s">
        <v>200</v>
      </c>
      <c r="J393" s="30"/>
      <c r="K393" s="30" t="s">
        <v>592</v>
      </c>
      <c r="L393" s="35" t="str">
        <f t="shared" si="58"/>
        <v>Quantity</v>
      </c>
      <c r="M393" s="42"/>
      <c r="N393" s="42"/>
      <c r="O393" s="30"/>
      <c r="P393" s="39" t="s">
        <v>561</v>
      </c>
      <c r="Q393" s="29" t="s">
        <v>98</v>
      </c>
      <c r="R393" s="54" t="s">
        <v>278</v>
      </c>
      <c r="S393" s="54" t="s">
        <v>178</v>
      </c>
      <c r="T393" s="54"/>
      <c r="U393" s="54"/>
      <c r="V393" s="54"/>
      <c r="W393" s="54"/>
      <c r="X393" s="54"/>
      <c r="Y393" s="54"/>
    </row>
    <row r="394" spans="2:25" ht="78.75">
      <c r="B394" s="1"/>
      <c r="C394" s="1"/>
      <c r="D394" s="13" t="str">
        <f t="shared" si="56"/>
        <v>SubstitutionStatusCode</v>
      </c>
      <c r="E394" s="13" t="str">
        <f t="shared" si="57"/>
        <v>Order Line. Substitution_ Status. Code</v>
      </c>
      <c r="F394" s="1"/>
      <c r="G394" s="30" t="s">
        <v>661</v>
      </c>
      <c r="H394" s="30" t="s">
        <v>39</v>
      </c>
      <c r="I394" s="20" t="s">
        <v>38</v>
      </c>
      <c r="J394" s="20"/>
      <c r="K394" s="20" t="s">
        <v>590</v>
      </c>
      <c r="L394" s="35" t="str">
        <f t="shared" si="58"/>
        <v>Code</v>
      </c>
      <c r="M394" s="42"/>
      <c r="N394" s="42"/>
      <c r="O394" s="30"/>
      <c r="P394" s="29" t="s">
        <v>561</v>
      </c>
      <c r="Q394" s="29" t="s">
        <v>98</v>
      </c>
      <c r="R394" s="21" t="s">
        <v>664</v>
      </c>
      <c r="S394" s="54" t="s">
        <v>178</v>
      </c>
      <c r="T394" s="54"/>
      <c r="U394" s="54"/>
      <c r="V394" s="54"/>
      <c r="W394" s="54" t="s">
        <v>178</v>
      </c>
      <c r="X394" s="54" t="s">
        <v>178</v>
      </c>
      <c r="Y394" s="21"/>
    </row>
    <row r="395" spans="2:25" ht="33.75">
      <c r="B395" s="11"/>
      <c r="C395" s="11"/>
      <c r="D395" s="12" t="str">
        <f aca="true" t="shared" si="59" ref="D395:D400">CONCATENATE(IF(M395="","",CONCATENATE(M395,"")),"",N395)</f>
        <v>DestinationParty</v>
      </c>
      <c r="E395" s="12" t="str">
        <f aca="true" t="shared" si="60" ref="E395:E400">CONCATENATE(IF(F395="","",CONCATENATE(F395,"_ ")),G395,". ",IF(M395="","",CONCATENATE(M395,"_ ")),"",N395)</f>
        <v>Order Line. Destination_ Party</v>
      </c>
      <c r="F395" s="11"/>
      <c r="G395" s="16" t="s">
        <v>661</v>
      </c>
      <c r="H395" s="41" t="str">
        <f aca="true" t="shared" si="61" ref="H395:H401">IF(M395="","",M395)</f>
        <v>Destination</v>
      </c>
      <c r="I395" s="41" t="str">
        <f aca="true" t="shared" si="62" ref="I395:I401">N395</f>
        <v>Party</v>
      </c>
      <c r="J395" s="41"/>
      <c r="K395" s="41" t="str">
        <f aca="true" t="shared" si="63" ref="K395:K401">N395</f>
        <v>Party</v>
      </c>
      <c r="L395" s="60"/>
      <c r="M395" s="31" t="s">
        <v>614</v>
      </c>
      <c r="N395" s="16" t="s">
        <v>596</v>
      </c>
      <c r="O395" s="11"/>
      <c r="P395" s="16" t="s">
        <v>561</v>
      </c>
      <c r="Q395" s="16" t="s">
        <v>25</v>
      </c>
      <c r="R395" s="71" t="s">
        <v>506</v>
      </c>
      <c r="S395" s="71" t="s">
        <v>178</v>
      </c>
      <c r="T395" s="71"/>
      <c r="U395" s="71"/>
      <c r="V395" s="71"/>
      <c r="W395" s="71"/>
      <c r="X395" s="71"/>
      <c r="Y395" s="71"/>
    </row>
    <row r="396" spans="2:25" ht="22.5">
      <c r="B396" s="11"/>
      <c r="C396" s="11"/>
      <c r="D396" s="12" t="str">
        <f t="shared" si="59"/>
        <v>Item</v>
      </c>
      <c r="E396" s="12" t="str">
        <f t="shared" si="60"/>
        <v>Order Line. Item</v>
      </c>
      <c r="F396" s="11"/>
      <c r="G396" s="16" t="s">
        <v>661</v>
      </c>
      <c r="H396" s="41">
        <f t="shared" si="61"/>
      </c>
      <c r="I396" s="41" t="str">
        <f t="shared" si="62"/>
        <v>Item</v>
      </c>
      <c r="J396" s="41"/>
      <c r="K396" s="41" t="str">
        <f t="shared" si="63"/>
        <v>Item</v>
      </c>
      <c r="L396" s="60"/>
      <c r="M396" s="16"/>
      <c r="N396" s="16" t="s">
        <v>643</v>
      </c>
      <c r="O396" s="11"/>
      <c r="P396" s="16" t="s">
        <v>560</v>
      </c>
      <c r="Q396" s="16" t="s">
        <v>25</v>
      </c>
      <c r="R396" s="59" t="s">
        <v>665</v>
      </c>
      <c r="S396" s="59" t="s">
        <v>178</v>
      </c>
      <c r="T396" s="59"/>
      <c r="U396" s="59"/>
      <c r="V396" s="59"/>
      <c r="W396" s="59" t="s">
        <v>178</v>
      </c>
      <c r="X396" s="59" t="s">
        <v>178</v>
      </c>
      <c r="Y396" s="59"/>
    </row>
    <row r="397" spans="2:25" ht="22.5">
      <c r="B397" s="11"/>
      <c r="C397" s="11"/>
      <c r="D397" s="12" t="str">
        <f t="shared" si="59"/>
        <v>Delivery Requirement</v>
      </c>
      <c r="E397" s="12" t="str">
        <f t="shared" si="60"/>
        <v>Order Line. Delivery Requirement</v>
      </c>
      <c r="F397" s="11"/>
      <c r="G397" s="16" t="s">
        <v>661</v>
      </c>
      <c r="H397" s="41">
        <f t="shared" si="61"/>
      </c>
      <c r="I397" s="41" t="str">
        <f t="shared" si="62"/>
        <v>Delivery Requirement</v>
      </c>
      <c r="J397" s="41"/>
      <c r="K397" s="41" t="str">
        <f t="shared" si="63"/>
        <v>Delivery Requirement</v>
      </c>
      <c r="L397" s="60"/>
      <c r="M397" s="16"/>
      <c r="N397" s="16" t="s">
        <v>201</v>
      </c>
      <c r="O397" s="11"/>
      <c r="P397" s="16" t="s">
        <v>560</v>
      </c>
      <c r="Q397" s="16" t="s">
        <v>25</v>
      </c>
      <c r="R397" s="71" t="s">
        <v>507</v>
      </c>
      <c r="S397" s="71" t="s">
        <v>178</v>
      </c>
      <c r="T397" s="71"/>
      <c r="U397" s="71"/>
      <c r="V397" s="71"/>
      <c r="W397" s="71"/>
      <c r="X397" s="71"/>
      <c r="Y397" s="71"/>
    </row>
    <row r="398" spans="2:25" ht="22.5">
      <c r="B398" s="11"/>
      <c r="C398" s="11"/>
      <c r="D398" s="12" t="str">
        <f t="shared" si="59"/>
        <v>OrderedShipment</v>
      </c>
      <c r="E398" s="12" t="str">
        <f t="shared" si="60"/>
        <v>Order Line. Ordered_ Shipment</v>
      </c>
      <c r="F398" s="11"/>
      <c r="G398" s="16" t="s">
        <v>661</v>
      </c>
      <c r="H398" s="41" t="str">
        <f t="shared" si="61"/>
        <v>Ordered</v>
      </c>
      <c r="I398" s="41" t="str">
        <f t="shared" si="62"/>
        <v>Shipment</v>
      </c>
      <c r="J398" s="41"/>
      <c r="K398" s="41" t="str">
        <f t="shared" si="63"/>
        <v>Shipment</v>
      </c>
      <c r="L398" s="60"/>
      <c r="M398" s="16" t="s">
        <v>349</v>
      </c>
      <c r="N398" s="16" t="s">
        <v>666</v>
      </c>
      <c r="O398" s="11"/>
      <c r="P398" s="16" t="s">
        <v>595</v>
      </c>
      <c r="Q398" s="16" t="s">
        <v>25</v>
      </c>
      <c r="R398" s="71" t="s">
        <v>508</v>
      </c>
      <c r="S398" s="71" t="s">
        <v>178</v>
      </c>
      <c r="T398" s="71"/>
      <c r="U398" s="71"/>
      <c r="V398" s="71"/>
      <c r="W398" s="71"/>
      <c r="X398" s="71"/>
      <c r="Y398" s="71"/>
    </row>
    <row r="399" spans="2:25" ht="33.75">
      <c r="B399" s="11"/>
      <c r="C399" s="11"/>
      <c r="D399" s="12" t="str">
        <f t="shared" si="59"/>
        <v>Allowance Charge</v>
      </c>
      <c r="E399" s="12" t="str">
        <f t="shared" si="60"/>
        <v>Order Line. Allowance Charge</v>
      </c>
      <c r="F399" s="11"/>
      <c r="G399" s="16" t="s">
        <v>661</v>
      </c>
      <c r="H399" s="41">
        <f t="shared" si="61"/>
      </c>
      <c r="I399" s="41" t="str">
        <f t="shared" si="62"/>
        <v>Allowance Charge</v>
      </c>
      <c r="J399" s="41"/>
      <c r="K399" s="41" t="str">
        <f t="shared" si="63"/>
        <v>Allowance Charge</v>
      </c>
      <c r="L399" s="60"/>
      <c r="M399" s="16"/>
      <c r="N399" s="16" t="s">
        <v>159</v>
      </c>
      <c r="O399" s="92"/>
      <c r="P399" s="16" t="s">
        <v>595</v>
      </c>
      <c r="Q399" s="16" t="s">
        <v>25</v>
      </c>
      <c r="R399" s="71" t="s">
        <v>509</v>
      </c>
      <c r="S399" s="71" t="s">
        <v>178</v>
      </c>
      <c r="T399" s="71"/>
      <c r="U399" s="71"/>
      <c r="V399" s="71"/>
      <c r="W399" s="71"/>
      <c r="X399" s="71"/>
      <c r="Y399" s="71"/>
    </row>
    <row r="400" spans="2:25" ht="22.5">
      <c r="B400" s="11"/>
      <c r="C400" s="11"/>
      <c r="D400" s="12" t="str">
        <f t="shared" si="59"/>
        <v>Base Price</v>
      </c>
      <c r="E400" s="12" t="str">
        <f t="shared" si="60"/>
        <v>Order Line. Base Price</v>
      </c>
      <c r="F400" s="11"/>
      <c r="G400" s="16" t="s">
        <v>661</v>
      </c>
      <c r="H400" s="41">
        <f t="shared" si="61"/>
      </c>
      <c r="I400" s="106" t="str">
        <f t="shared" si="62"/>
        <v>Base Price</v>
      </c>
      <c r="J400" s="41"/>
      <c r="K400" s="106" t="str">
        <f t="shared" si="63"/>
        <v>Base Price</v>
      </c>
      <c r="L400" s="2" t="str">
        <f>IF(AND(OR(I400="Identification",I400="ID"),K400="Identifier"),I400,IF(AND(OR(I400="Time",I400="Date"),K400="Date Time"),I400,K400))</f>
        <v>Base Price</v>
      </c>
      <c r="M400" s="16"/>
      <c r="N400" s="105" t="s">
        <v>206</v>
      </c>
      <c r="O400" s="92"/>
      <c r="P400" s="16" t="s">
        <v>561</v>
      </c>
      <c r="Q400" s="16" t="s">
        <v>25</v>
      </c>
      <c r="R400" s="71" t="s">
        <v>510</v>
      </c>
      <c r="S400" s="71" t="s">
        <v>178</v>
      </c>
      <c r="T400" s="71"/>
      <c r="U400" s="71"/>
      <c r="V400" s="71"/>
      <c r="W400" s="71"/>
      <c r="X400" s="71"/>
      <c r="Y400" s="71"/>
    </row>
    <row r="401" spans="2:25" ht="22.5">
      <c r="B401" s="11"/>
      <c r="C401" s="11"/>
      <c r="D401" s="12"/>
      <c r="E401" s="12"/>
      <c r="F401" s="11"/>
      <c r="G401" s="16" t="s">
        <v>661</v>
      </c>
      <c r="H401" s="41" t="str">
        <f t="shared" si="61"/>
        <v>Alternative</v>
      </c>
      <c r="I401" s="106" t="str">
        <f t="shared" si="62"/>
        <v>Order Line</v>
      </c>
      <c r="J401" s="41"/>
      <c r="K401" s="106" t="str">
        <f t="shared" si="63"/>
        <v>Order Line</v>
      </c>
      <c r="L401" s="2"/>
      <c r="M401" s="16" t="s">
        <v>350</v>
      </c>
      <c r="N401" s="105" t="s">
        <v>661</v>
      </c>
      <c r="O401" s="92"/>
      <c r="P401" s="16" t="s">
        <v>595</v>
      </c>
      <c r="Q401" s="16" t="s">
        <v>25</v>
      </c>
      <c r="R401" s="71" t="s">
        <v>516</v>
      </c>
      <c r="S401" s="71" t="s">
        <v>178</v>
      </c>
      <c r="T401" s="71"/>
      <c r="U401" s="71"/>
      <c r="V401" s="71"/>
      <c r="W401" s="71"/>
      <c r="X401" s="71"/>
      <c r="Y401" s="71"/>
    </row>
    <row r="402" spans="2:25" ht="12.75">
      <c r="B402" s="9"/>
      <c r="C402" s="9"/>
      <c r="D402" s="15" t="str">
        <f>CONCATENATE(IF(F402="","",CONCATENATE(F402,"")),"",G402)</f>
        <v>Party Name</v>
      </c>
      <c r="E402" s="15" t="str">
        <f>CONCATENATE(IF(F402="","",CONCATENATE(F402,"_ ")),"",G402,". Details")</f>
        <v>Party Name. Details</v>
      </c>
      <c r="F402" s="9"/>
      <c r="G402" s="32" t="s">
        <v>163</v>
      </c>
      <c r="H402" s="32"/>
      <c r="I402" s="32" t="s">
        <v>6</v>
      </c>
      <c r="J402" s="32"/>
      <c r="K402" s="32" t="s">
        <v>6</v>
      </c>
      <c r="L402" s="32"/>
      <c r="M402" s="46"/>
      <c r="N402" s="46"/>
      <c r="O402" s="32"/>
      <c r="P402" s="32"/>
      <c r="Q402" s="19" t="s">
        <v>24</v>
      </c>
      <c r="R402" s="34" t="s">
        <v>602</v>
      </c>
      <c r="S402" s="34" t="s">
        <v>178</v>
      </c>
      <c r="T402" s="34"/>
      <c r="U402" s="34" t="s">
        <v>178</v>
      </c>
      <c r="V402" s="34"/>
      <c r="W402" s="34" t="s">
        <v>178</v>
      </c>
      <c r="X402" s="34" t="s">
        <v>178</v>
      </c>
      <c r="Y402" s="34" t="s">
        <v>178</v>
      </c>
    </row>
    <row r="403" spans="2:25" ht="12.75">
      <c r="B403" s="1"/>
      <c r="C403" s="1"/>
      <c r="D403" s="13" t="str">
        <f>CONCATENATE(H403,IF(AND(J403="",I403=L403),IF(L403="Identification","ID",L403),CONCATENATE(IF(L403="Identification","ID",I403),J403,(IF(K403="Identifier","ID",IF(AND(J403="",K403="Text"),"",K403))))))</f>
        <v>Name</v>
      </c>
      <c r="E403" s="13" t="str">
        <f>CONCATENATE(IF(F403="","",CONCATENATE(F403,"_ ")),G403,". ",IF(H403="","",CONCATENATE(H403,"_ ")),"",I403,IF(AND(J403="",I403=L403),"",CONCATENATE(". ",IF(J403="","",CONCATENATE(J403,"_ ")),K403)))</f>
        <v>Party Name. Name. Text</v>
      </c>
      <c r="F403" s="1"/>
      <c r="G403" s="30" t="s">
        <v>163</v>
      </c>
      <c r="H403" s="30"/>
      <c r="I403" s="30" t="s">
        <v>603</v>
      </c>
      <c r="J403" s="30"/>
      <c r="K403" s="20" t="s">
        <v>604</v>
      </c>
      <c r="L403" s="35" t="str">
        <f>IF(AND(OR(I403="Identification",I403="ID"),K403="Identifier"),I403,IF(AND(OR(I403="Time",I403="Date"),K403="Date Time"),I403,K403))</f>
        <v>Text</v>
      </c>
      <c r="M403" s="44"/>
      <c r="N403" s="44"/>
      <c r="O403" s="30"/>
      <c r="P403" s="39" t="s">
        <v>560</v>
      </c>
      <c r="Q403" s="29" t="s">
        <v>98</v>
      </c>
      <c r="R403" s="54" t="s">
        <v>605</v>
      </c>
      <c r="S403" s="54" t="s">
        <v>178</v>
      </c>
      <c r="T403" s="54"/>
      <c r="U403" s="54" t="s">
        <v>178</v>
      </c>
      <c r="V403" s="54"/>
      <c r="W403" s="54" t="s">
        <v>178</v>
      </c>
      <c r="X403" s="54" t="s">
        <v>178</v>
      </c>
      <c r="Y403" s="54" t="s">
        <v>178</v>
      </c>
    </row>
    <row r="404" spans="2:25" ht="22.5">
      <c r="B404" s="9"/>
      <c r="C404" s="9"/>
      <c r="D404" s="15" t="str">
        <f>CONCATENATE(IF(F404="","",CONCATENATE(F404,"")),"",G404)</f>
        <v>Party Tax Scheme</v>
      </c>
      <c r="E404" s="15" t="str">
        <f>CONCATENATE(IF(F404="","",CONCATENATE(F404,"_ ")),"",G404,". Details")</f>
        <v>Party Tax Scheme. Details</v>
      </c>
      <c r="F404" s="9"/>
      <c r="G404" s="36" t="s">
        <v>164</v>
      </c>
      <c r="H404" s="36"/>
      <c r="I404" s="32" t="s">
        <v>6</v>
      </c>
      <c r="J404" s="32"/>
      <c r="K404" s="32" t="s">
        <v>6</v>
      </c>
      <c r="L404" s="32"/>
      <c r="M404" s="49"/>
      <c r="N404" s="49"/>
      <c r="O404" s="36"/>
      <c r="P404" s="36"/>
      <c r="Q404" s="28" t="s">
        <v>24</v>
      </c>
      <c r="R404" s="57" t="s">
        <v>646</v>
      </c>
      <c r="S404" s="57" t="s">
        <v>178</v>
      </c>
      <c r="T404" s="57"/>
      <c r="U404" s="57" t="s">
        <v>178</v>
      </c>
      <c r="V404" s="57"/>
      <c r="W404" s="57"/>
      <c r="X404" s="57"/>
      <c r="Y404" s="57" t="s">
        <v>178</v>
      </c>
    </row>
    <row r="405" spans="2:25" ht="56.25">
      <c r="B405" s="1"/>
      <c r="C405" s="1"/>
      <c r="D405" s="13" t="str">
        <f>CONCATENATE(H405,IF(AND(J405="",I405=L405),IF(L405="Identification","ID",L405),CONCATENATE(IF(L405="Identification","ID",I405),J405,(IF(K405="Identifier","ID",IF(AND(J405="",K405="Text"),"",K405))))))</f>
        <v>RegistrationName</v>
      </c>
      <c r="E405" s="13" t="str">
        <f>CONCATENATE(IF(F405="","",CONCATENATE(F405,"_ ")),G405,". ",IF(H405="","",CONCATENATE(H405,"_ ")),"",I405,IF(AND(J405="",I405=L405),"",CONCATENATE(". ",IF(J405="","",CONCATENATE(J405,"_ ")),K405)))</f>
        <v>Party Tax Scheme. Registration_ Name. Text</v>
      </c>
      <c r="F405" s="1"/>
      <c r="G405" s="30" t="s">
        <v>164</v>
      </c>
      <c r="H405" s="30" t="s">
        <v>21</v>
      </c>
      <c r="I405" s="30" t="s">
        <v>603</v>
      </c>
      <c r="J405" s="30"/>
      <c r="K405" s="30" t="s">
        <v>604</v>
      </c>
      <c r="L405" s="35" t="str">
        <f>IF(AND(OR(I405="Identification",I405="ID"),K405="Identifier"),I405,IF(AND(OR(I405="Time",I405="Date"),K405="Date Time"),I405,K405))</f>
        <v>Text</v>
      </c>
      <c r="M405" s="48"/>
      <c r="N405" s="48"/>
      <c r="O405" s="30"/>
      <c r="P405" s="30" t="s">
        <v>561</v>
      </c>
      <c r="Q405" s="20" t="s">
        <v>98</v>
      </c>
      <c r="R405" s="54" t="s">
        <v>647</v>
      </c>
      <c r="S405" s="54" t="s">
        <v>178</v>
      </c>
      <c r="T405" s="54"/>
      <c r="U405" s="54" t="s">
        <v>178</v>
      </c>
      <c r="V405" s="54"/>
      <c r="W405" s="54"/>
      <c r="X405" s="54"/>
      <c r="Y405" s="54" t="s">
        <v>178</v>
      </c>
    </row>
    <row r="406" spans="2:25" ht="33.75">
      <c r="B406" s="1"/>
      <c r="C406" s="1"/>
      <c r="D406" s="13" t="str">
        <f>CONCATENATE(H406,IF(AND(J406="",I406=L406),IF(L406="Identification","ID",L406),CONCATENATE(IF(L406="Identification","ID",I406),J406,(IF(K406="Identifier","ID",IF(AND(J406="",K406="Text"),"",K406))))))</f>
        <v>Company Tax IdentificationID</v>
      </c>
      <c r="E406" s="13" t="str">
        <f>CONCATENATE(IF(F406="","",CONCATENATE(F406,"_ ")),G406,". ",IF(H406="","",CONCATENATE(H406,"_ ")),"",I406,IF(AND(J406="",I406=L406),"",CONCATENATE(". ",IF(J406="","",CONCATENATE(J406,"_ ")),K406)))</f>
        <v>Party Tax Scheme. Company Tax Identification. Identifier</v>
      </c>
      <c r="F406" s="1"/>
      <c r="G406" s="30" t="s">
        <v>164</v>
      </c>
      <c r="H406" s="66"/>
      <c r="I406" s="30" t="s">
        <v>690</v>
      </c>
      <c r="J406" s="30"/>
      <c r="K406" s="30" t="s">
        <v>559</v>
      </c>
      <c r="L406" s="35" t="str">
        <f>IF(AND(OR(I406="Identification",I406="ID"),K406="Identifier"),I406,IF(AND(OR(I406="Time",I406="Date"),K406="Date Time"),I406,K406))</f>
        <v>Identifier</v>
      </c>
      <c r="M406" s="48"/>
      <c r="N406" s="48"/>
      <c r="O406" s="30"/>
      <c r="P406" s="30" t="s">
        <v>561</v>
      </c>
      <c r="Q406" s="20" t="s">
        <v>98</v>
      </c>
      <c r="R406" s="54" t="s">
        <v>64</v>
      </c>
      <c r="S406" s="54" t="s">
        <v>178</v>
      </c>
      <c r="T406" s="54"/>
      <c r="U406" s="54" t="s">
        <v>178</v>
      </c>
      <c r="V406" s="54"/>
      <c r="W406" s="54"/>
      <c r="X406" s="54"/>
      <c r="Y406" s="54" t="s">
        <v>178</v>
      </c>
    </row>
    <row r="407" spans="2:25" ht="67.5">
      <c r="B407" s="1"/>
      <c r="C407" s="1"/>
      <c r="D407" s="13" t="str">
        <f>CONCATENATE(H407,IF(AND(J407="",I407=L407),IF(L407="Identification","ID",L407),CONCATENATE(IF(L407="Identification","ID",I407),J407,(IF(K407="Identifier","ID",IF(AND(J407="",K407="Text"),"",K407))))))</f>
        <v>Company Registration IdentificationID</v>
      </c>
      <c r="E407" s="13" t="str">
        <f>CONCATENATE(IF(F407="","",CONCATENATE(F407,"_ ")),G407,". ",IF(H407="","",CONCATENATE(H407,"_ ")),"",I407,IF(AND(J407="",I407=L407),"",CONCATENATE(". ",IF(J407="","",CONCATENATE(J407,"_ ")),K407)))</f>
        <v>Party Tax Scheme. Company Registration Identification. Identifier</v>
      </c>
      <c r="F407" s="1"/>
      <c r="G407" s="30" t="s">
        <v>164</v>
      </c>
      <c r="H407" s="30"/>
      <c r="I407" s="30" t="s">
        <v>691</v>
      </c>
      <c r="J407" s="30"/>
      <c r="K407" s="30" t="s">
        <v>559</v>
      </c>
      <c r="L407" s="35" t="str">
        <f>IF(AND(OR(I407="Identification",I407="ID"),K407="Identifier"),I407,IF(AND(OR(I407="Time",I407="Date"),K407="Date Time"),I407,K407))</f>
        <v>Identifier</v>
      </c>
      <c r="M407" s="48"/>
      <c r="N407" s="48"/>
      <c r="O407" s="30"/>
      <c r="P407" s="30" t="s">
        <v>561</v>
      </c>
      <c r="Q407" s="20" t="s">
        <v>98</v>
      </c>
      <c r="R407" s="54" t="s">
        <v>648</v>
      </c>
      <c r="S407" s="54" t="s">
        <v>178</v>
      </c>
      <c r="T407" s="54"/>
      <c r="U407" s="54" t="s">
        <v>178</v>
      </c>
      <c r="V407" s="54"/>
      <c r="W407" s="54"/>
      <c r="X407" s="54"/>
      <c r="Y407" s="54" t="s">
        <v>178</v>
      </c>
    </row>
    <row r="408" spans="2:25" ht="22.5">
      <c r="B408" s="2"/>
      <c r="C408" s="2"/>
      <c r="D408" s="13" t="str">
        <f>CONCATENATE(H408,IF(AND(J408="",I408=L408),IF(L408="Identification","ID",L408),CONCATENATE(IF(L408="Identification","ID",I408),J408,(IF(K408="Identifier","ID",IF(AND(J408="",K408="Text"),"",K408))))))</f>
        <v>Tax LevelCode</v>
      </c>
      <c r="E408" s="13" t="str">
        <f>CONCATENATE(IF(F408="","",CONCATENATE(F408,"_ ")),G408,". ",IF(H408="","",CONCATENATE(H408,"_ ")),"",I408,IF(AND(J408="",I408=L408),"",CONCATENATE(". ",IF(J408="","",CONCATENATE(J408,"_ ")),K408)))</f>
        <v>Party Tax Scheme. Tax Level. Code</v>
      </c>
      <c r="F408" s="2"/>
      <c r="G408" s="35" t="s">
        <v>164</v>
      </c>
      <c r="H408" s="35"/>
      <c r="I408" s="35" t="s">
        <v>170</v>
      </c>
      <c r="J408" s="35"/>
      <c r="K408" s="35" t="s">
        <v>590</v>
      </c>
      <c r="L408" s="35" t="str">
        <f>IF(AND(OR(I408="Identification",I408="ID"),K408="Identifier"),I408,IF(AND(OR(I408="Time",I408="Date"),K408="Date Time"),I408,K408))</f>
        <v>Code</v>
      </c>
      <c r="M408" s="48"/>
      <c r="N408" s="48"/>
      <c r="O408" s="35"/>
      <c r="P408" s="50" t="s">
        <v>561</v>
      </c>
      <c r="Q408" s="17" t="s">
        <v>98</v>
      </c>
      <c r="R408" s="14" t="s">
        <v>93</v>
      </c>
      <c r="S408" s="54" t="s">
        <v>178</v>
      </c>
      <c r="T408" s="54"/>
      <c r="U408" s="54" t="s">
        <v>178</v>
      </c>
      <c r="V408" s="54"/>
      <c r="W408" s="54"/>
      <c r="X408" s="54"/>
      <c r="Y408" s="54" t="s">
        <v>178</v>
      </c>
    </row>
    <row r="409" spans="2:25" ht="22.5">
      <c r="B409" s="2"/>
      <c r="C409" s="2"/>
      <c r="D409" s="13" t="str">
        <f>CONCATENATE(H409,IF(AND(J409="",I409=L409),IF(L409="Identification","ID",L409),CONCATENATE(IF(L409="Identification","ID",I409),J409,(IF(K409="Identifier","ID",IF(AND(J409="",K409="Text"),"",K409))))))</f>
        <v>ExemptionReasonCode</v>
      </c>
      <c r="E409" s="13" t="str">
        <f>CONCATENATE(IF(F409="","",CONCATENATE(F409,"_ ")),G409,". ",IF(H409="","",CONCATENATE(H409,"_ ")),"",I409,IF(AND(J409="",I409=L409),"",CONCATENATE(". ",IF(J409="","",CONCATENATE(J409,"_ ")),K409)))</f>
        <v>Party Tax Scheme. Exemption_ Reason. Code</v>
      </c>
      <c r="F409" s="2"/>
      <c r="G409" s="35" t="s">
        <v>164</v>
      </c>
      <c r="H409" s="35" t="s">
        <v>94</v>
      </c>
      <c r="I409" s="35" t="s">
        <v>95</v>
      </c>
      <c r="J409" s="35"/>
      <c r="K409" s="35" t="s">
        <v>590</v>
      </c>
      <c r="L409" s="35" t="str">
        <f>IF(AND(OR(I409="Identification",I409="ID"),K409="Identifier"),I409,IF(AND(OR(I409="Time",I409="Date"),K409="Date Time"),I409,K409))</f>
        <v>Code</v>
      </c>
      <c r="M409" s="48"/>
      <c r="N409" s="48"/>
      <c r="O409" s="35"/>
      <c r="P409" s="50" t="s">
        <v>561</v>
      </c>
      <c r="Q409" s="17" t="s">
        <v>98</v>
      </c>
      <c r="R409" s="14" t="s">
        <v>96</v>
      </c>
      <c r="S409" s="54" t="s">
        <v>178</v>
      </c>
      <c r="T409" s="54"/>
      <c r="U409" s="54" t="s">
        <v>178</v>
      </c>
      <c r="V409" s="54"/>
      <c r="W409" s="54"/>
      <c r="X409" s="54"/>
      <c r="Y409" s="54" t="s">
        <v>178</v>
      </c>
    </row>
    <row r="410" spans="2:25" ht="67.5">
      <c r="B410" s="11"/>
      <c r="C410" s="11"/>
      <c r="D410" s="12" t="str">
        <f>CONCATENATE(IF(M410="","",CONCATENATE(M410,"")),"",N410)</f>
        <v>RegistrationAddress</v>
      </c>
      <c r="E410" s="12" t="str">
        <f>CONCATENATE(IF(F410="","",CONCATENATE(F410,"_ ")),G410,". ",IF(M410="","",CONCATENATE(M410,"_ ")),"",N410)</f>
        <v>Party Tax Scheme. Registration_ Address</v>
      </c>
      <c r="F410" s="11"/>
      <c r="G410" s="16" t="s">
        <v>164</v>
      </c>
      <c r="H410" s="41" t="str">
        <f>IF(M410="","",M410)</f>
        <v>Registration</v>
      </c>
      <c r="I410" s="41" t="str">
        <f>N410</f>
        <v>Address</v>
      </c>
      <c r="J410" s="41"/>
      <c r="K410" s="41" t="str">
        <f>N410</f>
        <v>Address</v>
      </c>
      <c r="L410" s="58"/>
      <c r="M410" s="16" t="s">
        <v>21</v>
      </c>
      <c r="N410" s="16" t="s">
        <v>612</v>
      </c>
      <c r="O410" s="31"/>
      <c r="P410" s="16" t="s">
        <v>561</v>
      </c>
      <c r="Q410" s="16" t="s">
        <v>25</v>
      </c>
      <c r="R410" s="71" t="s">
        <v>97</v>
      </c>
      <c r="S410" s="71" t="s">
        <v>178</v>
      </c>
      <c r="T410" s="71"/>
      <c r="U410" s="71" t="s">
        <v>178</v>
      </c>
      <c r="V410" s="71"/>
      <c r="W410" s="71"/>
      <c r="X410" s="71"/>
      <c r="Y410" s="71" t="s">
        <v>178</v>
      </c>
    </row>
    <row r="411" spans="2:25" ht="22.5">
      <c r="B411" s="11"/>
      <c r="C411" s="11"/>
      <c r="D411" s="12" t="str">
        <f>CONCATENATE(IF(M411="","",CONCATENATE(M411,"")),"",N411)</f>
        <v>Tax Scheme</v>
      </c>
      <c r="E411" s="12" t="str">
        <f>CONCATENATE(IF(F411="","",CONCATENATE(F411,"_ ")),G411,". ",IF(M411="","",CONCATENATE(M411,"_ ")),"",N411)</f>
        <v>Party Tax Scheme. Tax Scheme</v>
      </c>
      <c r="F411" s="11"/>
      <c r="G411" s="16" t="s">
        <v>164</v>
      </c>
      <c r="H411" s="41">
        <f>IF(M411="","",M411)</f>
      </c>
      <c r="I411" s="41" t="str">
        <f>N411</f>
        <v>Tax Scheme</v>
      </c>
      <c r="J411" s="41"/>
      <c r="K411" s="41" t="str">
        <f>N411</f>
        <v>Tax Scheme</v>
      </c>
      <c r="L411" s="58"/>
      <c r="M411" s="16"/>
      <c r="N411" s="16" t="s">
        <v>171</v>
      </c>
      <c r="O411" s="31"/>
      <c r="P411" s="16" t="s">
        <v>560</v>
      </c>
      <c r="Q411" s="16" t="s">
        <v>25</v>
      </c>
      <c r="R411" s="71" t="s">
        <v>65</v>
      </c>
      <c r="S411" s="71" t="s">
        <v>178</v>
      </c>
      <c r="T411" s="71"/>
      <c r="U411" s="71" t="s">
        <v>178</v>
      </c>
      <c r="V411" s="71"/>
      <c r="W411" s="71"/>
      <c r="X411" s="71"/>
      <c r="Y411" s="71" t="s">
        <v>178</v>
      </c>
    </row>
    <row r="412" spans="2:25" ht="45">
      <c r="B412" s="9"/>
      <c r="C412" s="9"/>
      <c r="D412" s="15" t="str">
        <f>CONCATENATE(IF(F412="","",CONCATENATE(F412,"")),"",G412)</f>
        <v>PayeeFinancial Account</v>
      </c>
      <c r="E412" s="15" t="str">
        <f>CONCATENATE(IF(F412="","",CONCATENATE(F412,"_ ")),"",G412,". Details")</f>
        <v>Payee_ Financial Account. Details</v>
      </c>
      <c r="F412" s="9" t="s">
        <v>135</v>
      </c>
      <c r="G412" s="32" t="s">
        <v>187</v>
      </c>
      <c r="H412" s="32"/>
      <c r="I412" s="32" t="s">
        <v>6</v>
      </c>
      <c r="J412" s="32"/>
      <c r="K412" s="32" t="s">
        <v>6</v>
      </c>
      <c r="L412" s="9" t="str">
        <f aca="true" t="shared" si="64" ref="L412:L438">IF(AND(OR(I412="Identification",I412="ID"),K412="Identifier"),I412,IF(AND(OR(I412="Time",I412="Date"),K412="Date Time"),I412,K412))</f>
        <v>Details</v>
      </c>
      <c r="M412" s="89"/>
      <c r="N412" s="89"/>
      <c r="O412" s="32"/>
      <c r="P412" s="32"/>
      <c r="Q412" s="25" t="s">
        <v>24</v>
      </c>
      <c r="R412" s="34" t="s">
        <v>255</v>
      </c>
      <c r="S412" s="57" t="s">
        <v>178</v>
      </c>
      <c r="T412" s="57"/>
      <c r="U412" s="57" t="s">
        <v>178</v>
      </c>
      <c r="V412" s="57"/>
      <c r="W412" s="57"/>
      <c r="X412" s="57"/>
      <c r="Y412" s="57" t="s">
        <v>178</v>
      </c>
    </row>
    <row r="413" spans="2:25" ht="22.5">
      <c r="B413" s="1"/>
      <c r="C413" s="1"/>
      <c r="D413" s="13" t="str">
        <f>CONCATENATE(H413,IF(AND(J413="",I413=L413),IF(L413="Identification","ID",L413),CONCATENATE(IF(L413="Identification","ID",I413),J413,(IF(K413="Identifier","ID",IF(AND(J413="",K413="Text"),"",K413))))))</f>
        <v>ID</v>
      </c>
      <c r="E413" s="13" t="str">
        <f>CONCATENATE(IF(F413="","",CONCATENATE(F413,"_ ")),G413,". ",IF(H413="","",CONCATENATE(H413,"_ ")),"",I413,IF(AND(J413="",I413=L413),"",CONCATENATE(". ",IF(J413="","",CONCATENATE(J413,"_ ")),K413)))</f>
        <v>Payee_ Financial Account. Identification</v>
      </c>
      <c r="F413" s="1" t="s">
        <v>135</v>
      </c>
      <c r="G413" s="30" t="s">
        <v>187</v>
      </c>
      <c r="H413" s="30"/>
      <c r="I413" s="30" t="s">
        <v>644</v>
      </c>
      <c r="J413" s="30"/>
      <c r="K413" s="30" t="s">
        <v>559</v>
      </c>
      <c r="L413" s="2" t="str">
        <f t="shared" si="64"/>
        <v>Identification</v>
      </c>
      <c r="M413" s="88"/>
      <c r="N413" s="88"/>
      <c r="O413" s="30"/>
      <c r="P413" s="30" t="s">
        <v>560</v>
      </c>
      <c r="Q413" s="20" t="s">
        <v>98</v>
      </c>
      <c r="R413" s="54" t="s">
        <v>152</v>
      </c>
      <c r="S413" s="54" t="s">
        <v>178</v>
      </c>
      <c r="T413" s="54"/>
      <c r="U413" s="54" t="s">
        <v>178</v>
      </c>
      <c r="V413" s="54"/>
      <c r="W413" s="54"/>
      <c r="X413" s="54"/>
      <c r="Y413" s="54" t="s">
        <v>178</v>
      </c>
    </row>
    <row r="414" spans="2:25" ht="22.5">
      <c r="B414" s="1"/>
      <c r="C414" s="1"/>
      <c r="D414" s="13" t="str">
        <f>CONCATENATE(H414,IF(AND(J414="",I414=L414),IF(L414="Identification","ID",L414),CONCATENATE(IF(L414="Identification","ID",I414),J414,(IF(K414="Identifier","ID",IF(AND(J414="",K414="Text"),"",K414))))))</f>
        <v>Account Name</v>
      </c>
      <c r="E414" s="13" t="str">
        <f>CONCATENATE(IF(F414="","",CONCATENATE(F414,"_ ")),G414,". ",IF(H414="","",CONCATENATE(H414,"_ ")),"",I414,IF(AND(J414="",I414=L414),"",CONCATENATE(". ",IF(J414="","",CONCATENATE(J414,"_ ")),K414)))</f>
        <v>Payee_ Financial Account. Account Name. Text</v>
      </c>
      <c r="F414" s="1" t="s">
        <v>135</v>
      </c>
      <c r="G414" s="30" t="s">
        <v>187</v>
      </c>
      <c r="H414" s="30"/>
      <c r="I414" s="30" t="s">
        <v>194</v>
      </c>
      <c r="J414" s="30"/>
      <c r="K414" s="20" t="s">
        <v>604</v>
      </c>
      <c r="L414" s="2" t="str">
        <f t="shared" si="64"/>
        <v>Text</v>
      </c>
      <c r="M414" s="88"/>
      <c r="N414" s="88"/>
      <c r="O414" s="30"/>
      <c r="P414" s="20" t="s">
        <v>561</v>
      </c>
      <c r="Q414" s="20" t="s">
        <v>98</v>
      </c>
      <c r="R414" s="54" t="s">
        <v>153</v>
      </c>
      <c r="S414" s="54" t="s">
        <v>178</v>
      </c>
      <c r="T414" s="54"/>
      <c r="U414" s="54" t="s">
        <v>178</v>
      </c>
      <c r="V414" s="54"/>
      <c r="W414" s="54"/>
      <c r="X414" s="54"/>
      <c r="Y414" s="54" t="s">
        <v>178</v>
      </c>
    </row>
    <row r="415" spans="2:25" ht="22.5">
      <c r="B415" s="1"/>
      <c r="C415" s="1"/>
      <c r="D415" s="13" t="str">
        <f>CONCATENATE(H415,IF(AND(J415="",I415=L415),IF(L415="Identification","ID",L415),CONCATENATE(IF(L415="Identification","ID",I415),J415,(IF(K415="Identifier","ID",IF(AND(J415="",K415="Text"),"",K415))))))</f>
        <v>TypeCode</v>
      </c>
      <c r="E415" s="13" t="str">
        <f>CONCATENATE(IF(F415="","",CONCATENATE(F415,"_ ")),G415,". ",IF(H415="","",CONCATENATE(H415,"_ ")),"",I415,IF(AND(J415="",I415=L415),"",CONCATENATE(". ",IF(J415="","",CONCATENATE(J415,"_ ")),K415)))</f>
        <v>Payee_ Financial Account. Type. Code</v>
      </c>
      <c r="F415" s="1" t="s">
        <v>135</v>
      </c>
      <c r="G415" s="30" t="s">
        <v>187</v>
      </c>
      <c r="H415" s="30"/>
      <c r="I415" s="30" t="s">
        <v>8</v>
      </c>
      <c r="J415" s="30"/>
      <c r="K415" s="30" t="s">
        <v>590</v>
      </c>
      <c r="L415" s="2" t="str">
        <f t="shared" si="64"/>
        <v>Code</v>
      </c>
      <c r="M415" s="88"/>
      <c r="N415" s="88"/>
      <c r="O415" s="30"/>
      <c r="P415" s="30" t="s">
        <v>560</v>
      </c>
      <c r="Q415" s="20" t="s">
        <v>98</v>
      </c>
      <c r="R415" s="21" t="s">
        <v>154</v>
      </c>
      <c r="S415" s="54" t="s">
        <v>178</v>
      </c>
      <c r="T415" s="54"/>
      <c r="U415" s="54" t="s">
        <v>178</v>
      </c>
      <c r="V415" s="54"/>
      <c r="W415" s="54"/>
      <c r="X415" s="54"/>
      <c r="Y415" s="54" t="s">
        <v>178</v>
      </c>
    </row>
    <row r="416" spans="2:25" ht="33.75">
      <c r="B416" s="1"/>
      <c r="C416" s="1"/>
      <c r="D416" s="13" t="str">
        <f>CONCATENATE(H416,IF(AND(J416="",I416=L416),IF(L416="Identification","ID",L416),CONCATENATE(IF(L416="Identification","ID",I416),J416,(IF(K416="Identifier","ID",IF(AND(J416="",K416="Text"),"",K416))))))</f>
        <v>CurrencyCode</v>
      </c>
      <c r="E416" s="13" t="str">
        <f>CONCATENATE(IF(F416="","",CONCATENATE(F416,"_ ")),G416,". ",IF(H416="","",CONCATENATE(H416,"_ ")),"",I416,IF(AND(J416="",I416=L416),"",CONCATENATE(". ",IF(J416="","",CONCATENATE(J416,"_ ")),K416)))</f>
        <v>Payee_ Financial Account. Currency. Code</v>
      </c>
      <c r="F416" s="1" t="s">
        <v>135</v>
      </c>
      <c r="G416" s="30" t="s">
        <v>187</v>
      </c>
      <c r="H416" s="30"/>
      <c r="I416" s="30" t="s">
        <v>20</v>
      </c>
      <c r="J416" s="30"/>
      <c r="K416" s="30" t="s">
        <v>590</v>
      </c>
      <c r="L416" s="2" t="str">
        <f t="shared" si="64"/>
        <v>Code</v>
      </c>
      <c r="M416" s="88"/>
      <c r="N416" s="88"/>
      <c r="O416" s="30"/>
      <c r="P416" s="30" t="s">
        <v>561</v>
      </c>
      <c r="Q416" s="20" t="s">
        <v>98</v>
      </c>
      <c r="R416" s="54" t="s">
        <v>155</v>
      </c>
      <c r="S416" s="54" t="s">
        <v>178</v>
      </c>
      <c r="T416" s="54"/>
      <c r="U416" s="54" t="s">
        <v>178</v>
      </c>
      <c r="V416" s="54"/>
      <c r="W416" s="54"/>
      <c r="X416" s="54"/>
      <c r="Y416" s="54" t="s">
        <v>178</v>
      </c>
    </row>
    <row r="417" spans="2:25" ht="33.75">
      <c r="B417" s="11"/>
      <c r="C417" s="11"/>
      <c r="D417" s="12" t="str">
        <f>CONCATENATE(IF(M417="","",CONCATENATE(M417,"")),"",N417)</f>
        <v>FI Branch</v>
      </c>
      <c r="E417" s="12" t="str">
        <f>CONCATENATE(IF(F417="","",CONCATENATE(F417,"_ ")),G417,". ",IF(M417="","",CONCATENATE(M417,"_ ")),"",N417)</f>
        <v>Payee_ Financial Account. FI Branch</v>
      </c>
      <c r="F417" s="11" t="s">
        <v>135</v>
      </c>
      <c r="G417" s="16" t="s">
        <v>187</v>
      </c>
      <c r="H417" s="41">
        <f>IF(M417="","",M417)</f>
      </c>
      <c r="I417" s="41" t="str">
        <f>N417</f>
        <v>FI Branch</v>
      </c>
      <c r="J417" s="41"/>
      <c r="K417" s="41" t="str">
        <f>N417</f>
        <v>FI Branch</v>
      </c>
      <c r="L417" s="11" t="str">
        <f t="shared" si="64"/>
        <v>FI Branch</v>
      </c>
      <c r="M417" s="16"/>
      <c r="N417" s="16" t="s">
        <v>195</v>
      </c>
      <c r="O417" s="31"/>
      <c r="P417" s="16" t="s">
        <v>560</v>
      </c>
      <c r="Q417" s="16" t="s">
        <v>25</v>
      </c>
      <c r="R417" s="71" t="s">
        <v>243</v>
      </c>
      <c r="S417" s="71" t="s">
        <v>178</v>
      </c>
      <c r="T417" s="71"/>
      <c r="U417" s="71" t="s">
        <v>178</v>
      </c>
      <c r="V417" s="71"/>
      <c r="W417" s="71"/>
      <c r="X417" s="71"/>
      <c r="Y417" s="71" t="s">
        <v>178</v>
      </c>
    </row>
    <row r="418" spans="2:25" ht="22.5">
      <c r="B418" s="11"/>
      <c r="C418" s="11"/>
      <c r="D418" s="12" t="str">
        <f>CONCATENATE(IF(M418="","",CONCATENATE(M418,"")),"",N418)</f>
        <v>Country</v>
      </c>
      <c r="E418" s="12" t="str">
        <f>CONCATENATE(IF(F418="","",CONCATENATE(F418,"_ ")),G418,". ",IF(M418="","",CONCATENATE(M418,"_ ")),"",N418)</f>
        <v>Payee_ Financial Account. Country</v>
      </c>
      <c r="F418" s="11" t="s">
        <v>135</v>
      </c>
      <c r="G418" s="16" t="s">
        <v>187</v>
      </c>
      <c r="H418" s="41">
        <f>IF(M418="","",M418)</f>
      </c>
      <c r="I418" s="41" t="str">
        <f>N418</f>
        <v>Country</v>
      </c>
      <c r="J418" s="41"/>
      <c r="K418" s="41" t="str">
        <f>N418</f>
        <v>Country</v>
      </c>
      <c r="L418" s="11" t="str">
        <f t="shared" si="64"/>
        <v>Country</v>
      </c>
      <c r="M418" s="16"/>
      <c r="N418" s="16" t="s">
        <v>640</v>
      </c>
      <c r="O418" s="31"/>
      <c r="P418" s="16" t="s">
        <v>561</v>
      </c>
      <c r="Q418" s="16" t="s">
        <v>25</v>
      </c>
      <c r="R418" s="71" t="s">
        <v>244</v>
      </c>
      <c r="S418" s="71" t="s">
        <v>178</v>
      </c>
      <c r="T418" s="71"/>
      <c r="U418" s="71" t="s">
        <v>178</v>
      </c>
      <c r="V418" s="71"/>
      <c r="W418" s="71"/>
      <c r="X418" s="71"/>
      <c r="Y418" s="71" t="s">
        <v>178</v>
      </c>
    </row>
    <row r="419" spans="2:25" ht="45">
      <c r="B419" s="9"/>
      <c r="C419" s="9"/>
      <c r="D419" s="15" t="str">
        <f>CONCATENATE(IF(F419="","",CONCATENATE(F419,"")),"",G419)</f>
        <v>PayerFinancial Account</v>
      </c>
      <c r="E419" s="15" t="str">
        <f>CONCATENATE(IF(F419="","",CONCATENATE(F419,"_ ")),"",G419,". Details")</f>
        <v>Payer_ Financial Account. Details</v>
      </c>
      <c r="F419" s="9" t="s">
        <v>133</v>
      </c>
      <c r="G419" s="32" t="s">
        <v>187</v>
      </c>
      <c r="H419" s="32"/>
      <c r="I419" s="32" t="s">
        <v>6</v>
      </c>
      <c r="J419" s="32"/>
      <c r="K419" s="32" t="s">
        <v>6</v>
      </c>
      <c r="L419" s="9" t="str">
        <f t="shared" si="64"/>
        <v>Details</v>
      </c>
      <c r="M419" s="46"/>
      <c r="N419" s="46"/>
      <c r="O419" s="32"/>
      <c r="P419" s="32"/>
      <c r="Q419" s="25" t="s">
        <v>24</v>
      </c>
      <c r="R419" s="34" t="s">
        <v>254</v>
      </c>
      <c r="S419" s="57" t="s">
        <v>178</v>
      </c>
      <c r="T419" s="57"/>
      <c r="U419" s="57" t="s">
        <v>178</v>
      </c>
      <c r="V419" s="57"/>
      <c r="W419" s="57"/>
      <c r="X419" s="57"/>
      <c r="Y419" s="57" t="s">
        <v>178</v>
      </c>
    </row>
    <row r="420" spans="2:25" ht="22.5">
      <c r="B420" s="1"/>
      <c r="C420" s="1"/>
      <c r="D420" s="13" t="str">
        <f>CONCATENATE(H420,IF(AND(J420="",I420=L420),IF(L420="Identification","ID",L420),CONCATENATE(IF(L420="Identification","ID",I420),J420,(IF(K420="Identifier","ID",IF(AND(J420="",K420="Text"),"",K420))))))</f>
        <v>ID</v>
      </c>
      <c r="E420" s="13" t="str">
        <f>CONCATENATE(IF(F420="","",CONCATENATE(F420,"_ ")),G420,". ",IF(H420="","",CONCATENATE(H420,"_ ")),"",I420,IF(AND(J420="",I420=L420),"",CONCATENATE(". ",IF(J420="","",CONCATENATE(J420,"_ ")),K420)))</f>
        <v>Payer_ Financial Account. Identification</v>
      </c>
      <c r="F420" s="1" t="s">
        <v>133</v>
      </c>
      <c r="G420" s="30" t="s">
        <v>187</v>
      </c>
      <c r="H420" s="30"/>
      <c r="I420" s="30" t="s">
        <v>644</v>
      </c>
      <c r="J420" s="30"/>
      <c r="K420" s="30" t="s">
        <v>559</v>
      </c>
      <c r="L420" s="2" t="str">
        <f t="shared" si="64"/>
        <v>Identification</v>
      </c>
      <c r="M420" s="88"/>
      <c r="N420" s="88"/>
      <c r="O420" s="30"/>
      <c r="P420" s="30" t="s">
        <v>560</v>
      </c>
      <c r="Q420" s="20" t="s">
        <v>98</v>
      </c>
      <c r="R420" s="54" t="s">
        <v>152</v>
      </c>
      <c r="S420" s="54" t="s">
        <v>178</v>
      </c>
      <c r="T420" s="54"/>
      <c r="U420" s="54" t="s">
        <v>178</v>
      </c>
      <c r="V420" s="54"/>
      <c r="W420" s="54"/>
      <c r="X420" s="54"/>
      <c r="Y420" s="54" t="s">
        <v>178</v>
      </c>
    </row>
    <row r="421" spans="2:25" ht="22.5">
      <c r="B421" s="1"/>
      <c r="C421" s="1"/>
      <c r="D421" s="13" t="str">
        <f>CONCATENATE(H421,IF(AND(J421="",I421=L421),IF(L421="Identification","ID",L421),CONCATENATE(IF(L421="Identification","ID",I421),J421,(IF(K421="Identifier","ID",IF(AND(J421="",K421="Text"),"",K421))))))</f>
        <v>Account Name</v>
      </c>
      <c r="E421" s="13" t="str">
        <f>CONCATENATE(IF(F421="","",CONCATENATE(F421,"_ ")),G421,". ",IF(H421="","",CONCATENATE(H421,"_ ")),"",I421,IF(AND(J421="",I421=L421),"",CONCATENATE(". ",IF(J421="","",CONCATENATE(J421,"_ ")),K421)))</f>
        <v>Payer_ Financial Account. Account Name. Text</v>
      </c>
      <c r="F421" s="1" t="s">
        <v>133</v>
      </c>
      <c r="G421" s="30" t="s">
        <v>187</v>
      </c>
      <c r="H421" s="30"/>
      <c r="I421" s="30" t="s">
        <v>194</v>
      </c>
      <c r="J421" s="30"/>
      <c r="K421" s="20" t="s">
        <v>604</v>
      </c>
      <c r="L421" s="2" t="str">
        <f t="shared" si="64"/>
        <v>Text</v>
      </c>
      <c r="M421" s="88"/>
      <c r="N421" s="88"/>
      <c r="O421" s="30"/>
      <c r="P421" s="20" t="s">
        <v>561</v>
      </c>
      <c r="Q421" s="20" t="s">
        <v>98</v>
      </c>
      <c r="R421" s="54" t="s">
        <v>153</v>
      </c>
      <c r="S421" s="54" t="s">
        <v>178</v>
      </c>
      <c r="T421" s="54"/>
      <c r="U421" s="54" t="s">
        <v>178</v>
      </c>
      <c r="V421" s="54"/>
      <c r="W421" s="54"/>
      <c r="X421" s="54"/>
      <c r="Y421" s="54" t="s">
        <v>178</v>
      </c>
    </row>
    <row r="422" spans="2:25" ht="22.5">
      <c r="B422" s="1"/>
      <c r="C422" s="1"/>
      <c r="D422" s="13" t="str">
        <f>CONCATENATE(H422,IF(AND(J422="",I422=L422),IF(L422="Identification","ID",L422),CONCATENATE(IF(L422="Identification","ID",I422),J422,(IF(K422="Identifier","ID",IF(AND(J422="",K422="Text"),"",K422))))))</f>
        <v>TypeCode</v>
      </c>
      <c r="E422" s="13" t="str">
        <f>CONCATENATE(IF(F422="","",CONCATENATE(F422,"_ ")),G422,". ",IF(H422="","",CONCATENATE(H422,"_ ")),"",I422,IF(AND(J422="",I422=L422),"",CONCATENATE(". ",IF(J422="","",CONCATENATE(J422,"_ ")),K422)))</f>
        <v>Payer_ Financial Account. Type. Code</v>
      </c>
      <c r="F422" s="1" t="s">
        <v>133</v>
      </c>
      <c r="G422" s="30" t="s">
        <v>187</v>
      </c>
      <c r="H422" s="30"/>
      <c r="I422" s="30" t="s">
        <v>8</v>
      </c>
      <c r="J422" s="30"/>
      <c r="K422" s="30" t="s">
        <v>590</v>
      </c>
      <c r="L422" s="2" t="str">
        <f t="shared" si="64"/>
        <v>Code</v>
      </c>
      <c r="M422" s="88"/>
      <c r="N422" s="88"/>
      <c r="O422" s="30"/>
      <c r="P422" s="30" t="s">
        <v>560</v>
      </c>
      <c r="Q422" s="20" t="s">
        <v>98</v>
      </c>
      <c r="R422" s="21" t="s">
        <v>154</v>
      </c>
      <c r="S422" s="54" t="s">
        <v>178</v>
      </c>
      <c r="T422" s="54"/>
      <c r="U422" s="54" t="s">
        <v>178</v>
      </c>
      <c r="V422" s="54"/>
      <c r="W422" s="54"/>
      <c r="X422" s="54"/>
      <c r="Y422" s="54" t="s">
        <v>178</v>
      </c>
    </row>
    <row r="423" spans="2:25" ht="33.75">
      <c r="B423" s="1"/>
      <c r="C423" s="1"/>
      <c r="D423" s="13" t="str">
        <f>CONCATENATE(H423,IF(AND(J423="",I423=L423),IF(L423="Identification","ID",L423),CONCATENATE(IF(L423="Identification","ID",I423),J423,(IF(K423="Identifier","ID",IF(AND(J423="",K423="Text"),"",K423))))))</f>
        <v>CurrencyCode</v>
      </c>
      <c r="E423" s="13" t="str">
        <f>CONCATENATE(IF(F423="","",CONCATENATE(F423,"_ ")),G423,". ",IF(H423="","",CONCATENATE(H423,"_ ")),"",I423,IF(AND(J423="",I423=L423),"",CONCATENATE(". ",IF(J423="","",CONCATENATE(J423,"_ ")),K423)))</f>
        <v>Payer_ Financial Account. Currency. Code</v>
      </c>
      <c r="F423" s="1" t="s">
        <v>133</v>
      </c>
      <c r="G423" s="30" t="s">
        <v>187</v>
      </c>
      <c r="H423" s="30"/>
      <c r="I423" s="30" t="s">
        <v>20</v>
      </c>
      <c r="J423" s="30"/>
      <c r="K423" s="30" t="s">
        <v>590</v>
      </c>
      <c r="L423" s="2" t="str">
        <f t="shared" si="64"/>
        <v>Code</v>
      </c>
      <c r="M423" s="88"/>
      <c r="N423" s="88"/>
      <c r="O423" s="30"/>
      <c r="P423" s="30" t="s">
        <v>561</v>
      </c>
      <c r="Q423" s="20" t="s">
        <v>98</v>
      </c>
      <c r="R423" s="54" t="s">
        <v>155</v>
      </c>
      <c r="S423" s="54" t="s">
        <v>178</v>
      </c>
      <c r="T423" s="54"/>
      <c r="U423" s="54" t="s">
        <v>178</v>
      </c>
      <c r="V423" s="54"/>
      <c r="W423" s="54"/>
      <c r="X423" s="54"/>
      <c r="Y423" s="54" t="s">
        <v>178</v>
      </c>
    </row>
    <row r="424" spans="2:25" ht="33.75">
      <c r="B424" s="11"/>
      <c r="C424" s="11"/>
      <c r="D424" s="12" t="str">
        <f>CONCATENATE(IF(M424="","",CONCATENATE(M424,"")),"",N424)</f>
        <v>FI Branch</v>
      </c>
      <c r="E424" s="12" t="str">
        <f>CONCATENATE(IF(F424="","",CONCATENATE(F424,"_ ")),G424,". ",IF(M424="","",CONCATENATE(M424,"_ ")),"",N424)</f>
        <v>Payer_ Financial Account. FI Branch</v>
      </c>
      <c r="F424" s="11" t="s">
        <v>133</v>
      </c>
      <c r="G424" s="16" t="s">
        <v>187</v>
      </c>
      <c r="H424" s="41">
        <f>IF(M424="","",M424)</f>
      </c>
      <c r="I424" s="41" t="str">
        <f>N424</f>
        <v>FI Branch</v>
      </c>
      <c r="J424" s="41"/>
      <c r="K424" s="41" t="str">
        <f>N424</f>
        <v>FI Branch</v>
      </c>
      <c r="L424" s="11" t="str">
        <f t="shared" si="64"/>
        <v>FI Branch</v>
      </c>
      <c r="M424" s="16"/>
      <c r="N424" s="16" t="s">
        <v>195</v>
      </c>
      <c r="O424" s="31"/>
      <c r="P424" s="16" t="s">
        <v>560</v>
      </c>
      <c r="Q424" s="16" t="s">
        <v>25</v>
      </c>
      <c r="R424" s="71" t="s">
        <v>243</v>
      </c>
      <c r="S424" s="71" t="s">
        <v>178</v>
      </c>
      <c r="T424" s="71"/>
      <c r="U424" s="71" t="s">
        <v>178</v>
      </c>
      <c r="V424" s="71"/>
      <c r="W424" s="71"/>
      <c r="X424" s="71"/>
      <c r="Y424" s="71" t="s">
        <v>178</v>
      </c>
    </row>
    <row r="425" spans="2:25" ht="22.5">
      <c r="B425" s="11"/>
      <c r="C425" s="11"/>
      <c r="D425" s="12" t="str">
        <f>CONCATENATE(IF(M425="","",CONCATENATE(M425,"")),"",N425)</f>
        <v>Country</v>
      </c>
      <c r="E425" s="12" t="str">
        <f>CONCATENATE(IF(F425="","",CONCATENATE(F425,"_ ")),G425,". ",IF(M425="","",CONCATENATE(M425,"_ ")),"",N425)</f>
        <v>Payer_ Financial Account. Country</v>
      </c>
      <c r="F425" s="11" t="s">
        <v>133</v>
      </c>
      <c r="G425" s="16" t="s">
        <v>187</v>
      </c>
      <c r="H425" s="41">
        <f>IF(M425="","",M425)</f>
      </c>
      <c r="I425" s="41" t="str">
        <f>N425</f>
        <v>Country</v>
      </c>
      <c r="J425" s="41"/>
      <c r="K425" s="41" t="str">
        <f>N425</f>
        <v>Country</v>
      </c>
      <c r="L425" s="11" t="str">
        <f t="shared" si="64"/>
        <v>Country</v>
      </c>
      <c r="M425" s="16"/>
      <c r="N425" s="16" t="s">
        <v>640</v>
      </c>
      <c r="O425" s="31"/>
      <c r="P425" s="16" t="s">
        <v>561</v>
      </c>
      <c r="Q425" s="16" t="s">
        <v>25</v>
      </c>
      <c r="R425" s="71" t="s">
        <v>244</v>
      </c>
      <c r="S425" s="71" t="s">
        <v>178</v>
      </c>
      <c r="T425" s="71"/>
      <c r="U425" s="71" t="s">
        <v>178</v>
      </c>
      <c r="V425" s="71"/>
      <c r="W425" s="71"/>
      <c r="X425" s="71"/>
      <c r="Y425" s="71" t="s">
        <v>178</v>
      </c>
    </row>
    <row r="426" spans="2:25" ht="22.5">
      <c r="B426" s="9"/>
      <c r="C426" s="9"/>
      <c r="D426" s="15" t="str">
        <f>CONCATENATE(IF(F426="","",CONCATENATE(F426,"")),"",G426)</f>
        <v>Payment</v>
      </c>
      <c r="E426" s="15" t="str">
        <f>CONCATENATE(IF(F426="","",CONCATENATE(F426,"_ ")),"",G426,". Details")</f>
        <v>Payment. Details</v>
      </c>
      <c r="F426" s="9"/>
      <c r="G426" s="32" t="s">
        <v>111</v>
      </c>
      <c r="H426" s="32"/>
      <c r="I426" s="32" t="s">
        <v>6</v>
      </c>
      <c r="J426" s="32"/>
      <c r="K426" s="32" t="s">
        <v>6</v>
      </c>
      <c r="L426" s="9" t="str">
        <f t="shared" si="64"/>
        <v>Details</v>
      </c>
      <c r="M426" s="46"/>
      <c r="N426" s="46"/>
      <c r="O426" s="32"/>
      <c r="P426" s="32"/>
      <c r="Q426" s="25" t="s">
        <v>24</v>
      </c>
      <c r="R426" s="34" t="s">
        <v>120</v>
      </c>
      <c r="S426" s="57" t="s">
        <v>178</v>
      </c>
      <c r="T426" s="57"/>
      <c r="U426" s="57" t="s">
        <v>178</v>
      </c>
      <c r="V426" s="57"/>
      <c r="W426" s="57"/>
      <c r="X426" s="57"/>
      <c r="Y426" s="57" t="s">
        <v>178</v>
      </c>
    </row>
    <row r="427" spans="2:25" ht="45">
      <c r="B427" s="1"/>
      <c r="C427" s="1"/>
      <c r="D427" s="13" t="str">
        <f>CONCATENATE(H427,IF(AND(J427="",I427=L427),IF(L427="Identification","ID",L427),CONCATENATE(IF(L427="Identification","ID",I427),J427,(IF(K427="Identifier","ID",IF(AND(J427="",K427="Text"),"",K427))))))</f>
        <v>ID</v>
      </c>
      <c r="E427" s="13" t="str">
        <f>CONCATENATE(IF(F427="","",CONCATENATE(F427,"_ ")),G427,". ",IF(H427="","",CONCATENATE(H427,"_ ")),"",I427,IF(AND(J427="",I427=L427),"",CONCATENATE(". ",IF(J427="","",CONCATENATE(J427,"_ ")),K427)))</f>
        <v>Payment. Identification</v>
      </c>
      <c r="F427" s="1"/>
      <c r="G427" s="30" t="s">
        <v>111</v>
      </c>
      <c r="H427" s="30"/>
      <c r="I427" s="30" t="s">
        <v>644</v>
      </c>
      <c r="J427" s="30"/>
      <c r="K427" s="30" t="s">
        <v>559</v>
      </c>
      <c r="L427" s="2" t="str">
        <f t="shared" si="64"/>
        <v>Identification</v>
      </c>
      <c r="M427" s="88"/>
      <c r="N427" s="88"/>
      <c r="O427" s="30"/>
      <c r="P427" s="30" t="s">
        <v>561</v>
      </c>
      <c r="Q427" s="20" t="s">
        <v>98</v>
      </c>
      <c r="R427" s="21" t="s">
        <v>121</v>
      </c>
      <c r="S427" s="54" t="s">
        <v>178</v>
      </c>
      <c r="T427" s="54"/>
      <c r="U427" s="54" t="s">
        <v>178</v>
      </c>
      <c r="V427" s="54"/>
      <c r="W427" s="54"/>
      <c r="X427" s="54"/>
      <c r="Y427" s="54" t="s">
        <v>178</v>
      </c>
    </row>
    <row r="428" spans="2:25" ht="12.75">
      <c r="B428" s="1"/>
      <c r="C428" s="1"/>
      <c r="D428" s="13" t="str">
        <f>CONCATENATE(H428,IF(AND(J428="",I428=L428),IF(L428="Identification","ID",L428),CONCATENATE(IF(L428="Identification","ID",I428),J428,(IF(K428="Identifier","ID",IF(AND(J428="",K428="Text"),"",K428))))))</f>
        <v>PaidAmount</v>
      </c>
      <c r="E428" s="13" t="str">
        <f>CONCATENATE(IF(F428="","",CONCATENATE(F428,"_ ")),G428,". ",IF(H428="","",CONCATENATE(H428,"_ ")),"",I428,IF(AND(J428="",I428=L428),"",CONCATENATE(". ",IF(J428="","",CONCATENATE(J428,"_ ")),K428)))</f>
        <v>Payment. Paid_ Amount</v>
      </c>
      <c r="F428" s="1"/>
      <c r="G428" s="30" t="s">
        <v>111</v>
      </c>
      <c r="H428" s="20" t="s">
        <v>122</v>
      </c>
      <c r="I428" s="20" t="s">
        <v>593</v>
      </c>
      <c r="J428" s="30"/>
      <c r="K428" s="30" t="s">
        <v>593</v>
      </c>
      <c r="L428" s="2" t="str">
        <f t="shared" si="64"/>
        <v>Amount</v>
      </c>
      <c r="M428" s="88"/>
      <c r="N428" s="88"/>
      <c r="O428" s="30"/>
      <c r="P428" s="30" t="s">
        <v>561</v>
      </c>
      <c r="Q428" s="20" t="s">
        <v>98</v>
      </c>
      <c r="R428" s="21" t="s">
        <v>123</v>
      </c>
      <c r="S428" s="54" t="s">
        <v>178</v>
      </c>
      <c r="T428" s="54"/>
      <c r="U428" s="54" t="s">
        <v>178</v>
      </c>
      <c r="V428" s="54"/>
      <c r="W428" s="54"/>
      <c r="X428" s="54"/>
      <c r="Y428" s="54" t="s">
        <v>178</v>
      </c>
    </row>
    <row r="429" spans="2:25" ht="22.5">
      <c r="B429" s="1"/>
      <c r="C429" s="1"/>
      <c r="D429" s="13" t="str">
        <f>CONCATENATE(H429,IF(AND(J429="",I429=L429),IF(L429="Identification","ID",L429),CONCATENATE(IF(L429="Identification","ID",I429),J429,(IF(K429="Identifier","ID",IF(AND(J429="",K429="Text"),"",K429))))))</f>
        <v>ReceivedDate</v>
      </c>
      <c r="E429" s="13" t="str">
        <f>CONCATENATE(IF(F429="","",CONCATENATE(F429,"_ ")),G429,". ",IF(H429="","",CONCATENATE(H429,"_ ")),"",I429,IF(AND(J429="",I429=L429),"",CONCATENATE(". ",IF(J429="","",CONCATENATE(J429,"_ ")),K429)))</f>
        <v>Payment. Received_ Date</v>
      </c>
      <c r="F429" s="1"/>
      <c r="G429" s="30" t="s">
        <v>111</v>
      </c>
      <c r="H429" s="20" t="s">
        <v>124</v>
      </c>
      <c r="I429" s="20" t="s">
        <v>14</v>
      </c>
      <c r="J429" s="30"/>
      <c r="K429" s="30" t="s">
        <v>14</v>
      </c>
      <c r="L429" s="2" t="str">
        <f t="shared" si="64"/>
        <v>Date</v>
      </c>
      <c r="M429" s="88"/>
      <c r="N429" s="88"/>
      <c r="O429" s="30"/>
      <c r="P429" s="30" t="s">
        <v>561</v>
      </c>
      <c r="Q429" s="20" t="s">
        <v>98</v>
      </c>
      <c r="R429" s="54" t="s">
        <v>125</v>
      </c>
      <c r="S429" s="54" t="s">
        <v>178</v>
      </c>
      <c r="T429" s="54"/>
      <c r="U429" s="54" t="s">
        <v>178</v>
      </c>
      <c r="V429" s="54"/>
      <c r="W429" s="54"/>
      <c r="X429" s="54"/>
      <c r="Y429" s="54" t="s">
        <v>178</v>
      </c>
    </row>
    <row r="430" spans="2:25" ht="33.75">
      <c r="B430" s="11"/>
      <c r="C430" s="11"/>
      <c r="D430" s="12" t="str">
        <f>CONCATENATE(IF(M430="","",CONCATENATE(M430,"")),"",N430)</f>
        <v>Payment Means</v>
      </c>
      <c r="E430" s="12" t="str">
        <f>CONCATENATE(IF(F430="","",CONCATENATE(F430,"_ ")),G430,". ",IF(M430="","",CONCATENATE(M430,"_ ")),"",N430)</f>
        <v>Payment. Payment Means</v>
      </c>
      <c r="F430" s="11"/>
      <c r="G430" s="16" t="s">
        <v>111</v>
      </c>
      <c r="H430" s="41">
        <f>IF(M430="","",M430)</f>
      </c>
      <c r="I430" s="106" t="str">
        <f>N430</f>
        <v>Payment Means</v>
      </c>
      <c r="J430" s="41"/>
      <c r="K430" s="106" t="str">
        <f>N430</f>
        <v>Payment Means</v>
      </c>
      <c r="L430" s="11" t="str">
        <f t="shared" si="64"/>
        <v>Payment Means</v>
      </c>
      <c r="M430" s="16"/>
      <c r="N430" s="105" t="s">
        <v>181</v>
      </c>
      <c r="O430" s="31"/>
      <c r="P430" s="16" t="s">
        <v>560</v>
      </c>
      <c r="Q430" s="16" t="s">
        <v>25</v>
      </c>
      <c r="R430" s="71" t="s">
        <v>126</v>
      </c>
      <c r="S430" s="71" t="s">
        <v>178</v>
      </c>
      <c r="T430" s="71"/>
      <c r="U430" s="71" t="s">
        <v>178</v>
      </c>
      <c r="V430" s="71"/>
      <c r="W430" s="71"/>
      <c r="X430" s="71"/>
      <c r="Y430" s="71" t="s">
        <v>178</v>
      </c>
    </row>
    <row r="431" spans="2:25" ht="22.5">
      <c r="B431" s="9"/>
      <c r="C431" s="9"/>
      <c r="D431" s="15" t="str">
        <f>CONCATENATE(IF(F431="","",CONCATENATE(F431,"")),"",G431)</f>
        <v>Payment Means</v>
      </c>
      <c r="E431" s="15" t="str">
        <f>CONCATENATE(IF(F431="","",CONCATENATE(F431,"_ ")),"",G431,". Details")</f>
        <v>Payment Means. Details</v>
      </c>
      <c r="F431" s="9"/>
      <c r="G431" s="32" t="s">
        <v>181</v>
      </c>
      <c r="H431" s="32"/>
      <c r="I431" s="32" t="s">
        <v>6</v>
      </c>
      <c r="J431" s="32"/>
      <c r="K431" s="32" t="s">
        <v>6</v>
      </c>
      <c r="L431" s="9" t="str">
        <f t="shared" si="64"/>
        <v>Details</v>
      </c>
      <c r="M431" s="46"/>
      <c r="N431" s="46"/>
      <c r="O431" s="32"/>
      <c r="P431" s="32"/>
      <c r="Q431" s="25" t="s">
        <v>24</v>
      </c>
      <c r="R431" s="34" t="s">
        <v>127</v>
      </c>
      <c r="S431" s="57" t="s">
        <v>178</v>
      </c>
      <c r="T431" s="57"/>
      <c r="U431" s="57" t="s">
        <v>178</v>
      </c>
      <c r="V431" s="57"/>
      <c r="W431" s="57"/>
      <c r="X431" s="57"/>
      <c r="Y431" s="57" t="s">
        <v>178</v>
      </c>
    </row>
    <row r="432" spans="2:25" ht="22.5">
      <c r="B432" s="1"/>
      <c r="C432" s="1"/>
      <c r="D432" s="13" t="str">
        <f>CONCATENATE(H432,IF(AND(J432="",I432=L432),IF(L432="Identification","ID",L432),CONCATENATE(IF(L432="Identification","ID",I432),J432,(IF(K432="Identifier","ID",IF(AND(J432="",K432="Text"),"",K432))))))</f>
        <v>Type CodeID</v>
      </c>
      <c r="E432" s="13" t="str">
        <f>CONCATENATE(IF(F432="","",CONCATENATE(F432,"_ ")),G432,". ",IF(H432="","",CONCATENATE(H432,"_ ")),"",I432,IF(AND(J432="",I432=L432),"",CONCATENATE(". ",IF(J432="","",CONCATENATE(J432,"_ ")),K432)))</f>
        <v>Payment Means. Type Code. Identifier</v>
      </c>
      <c r="F432" s="1"/>
      <c r="G432" s="30" t="s">
        <v>181</v>
      </c>
      <c r="H432" s="30"/>
      <c r="I432" s="30" t="s">
        <v>185</v>
      </c>
      <c r="J432" s="30"/>
      <c r="K432" s="30" t="s">
        <v>559</v>
      </c>
      <c r="L432" s="2" t="str">
        <f t="shared" si="64"/>
        <v>Identifier</v>
      </c>
      <c r="M432" s="88"/>
      <c r="N432" s="88"/>
      <c r="O432" s="30"/>
      <c r="P432" s="30" t="s">
        <v>560</v>
      </c>
      <c r="Q432" s="20" t="s">
        <v>98</v>
      </c>
      <c r="R432" s="54" t="s">
        <v>128</v>
      </c>
      <c r="S432" s="54" t="s">
        <v>178</v>
      </c>
      <c r="T432" s="54"/>
      <c r="U432" s="54" t="s">
        <v>178</v>
      </c>
      <c r="V432" s="54"/>
      <c r="W432" s="54"/>
      <c r="X432" s="54"/>
      <c r="Y432" s="54" t="s">
        <v>178</v>
      </c>
    </row>
    <row r="433" spans="2:25" ht="22.5">
      <c r="B433" s="1"/>
      <c r="C433" s="1"/>
      <c r="D433" s="13" t="str">
        <f>CONCATENATE(H433,IF(AND(J433="",I433=L433),IF(L433="Identification","ID",L433),CONCATENATE(IF(L433="Identification","ID",I433),J433,(IF(K433="Identifier","ID",IF(AND(J433="",K433="Text"),"",K433))))))</f>
        <v>Payment DueDate</v>
      </c>
      <c r="E433" s="13" t="str">
        <f>CONCATENATE(IF(F433="","",CONCATENATE(F433,"_ ")),G433,". ",IF(H433="","",CONCATENATE(H433,"_ ")),"",I433,IF(AND(J433="",I433=L433),"",CONCATENATE(". ",IF(J433="","",CONCATENATE(J433,"_ ")),K433)))</f>
        <v>Payment Means. Payment Due_ Date</v>
      </c>
      <c r="F433" s="1"/>
      <c r="G433" s="30" t="s">
        <v>181</v>
      </c>
      <c r="H433" s="30" t="s">
        <v>184</v>
      </c>
      <c r="I433" s="20" t="s">
        <v>14</v>
      </c>
      <c r="J433" s="20"/>
      <c r="K433" s="30" t="s">
        <v>14</v>
      </c>
      <c r="L433" s="2" t="str">
        <f t="shared" si="64"/>
        <v>Date</v>
      </c>
      <c r="M433" s="88"/>
      <c r="N433" s="88"/>
      <c r="O433" s="30"/>
      <c r="P433" s="30" t="s">
        <v>561</v>
      </c>
      <c r="Q433" s="20" t="s">
        <v>98</v>
      </c>
      <c r="R433" s="21" t="s">
        <v>129</v>
      </c>
      <c r="S433" s="54" t="s">
        <v>178</v>
      </c>
      <c r="T433" s="54"/>
      <c r="U433" s="54" t="s">
        <v>178</v>
      </c>
      <c r="V433" s="54"/>
      <c r="W433" s="54"/>
      <c r="X433" s="54"/>
      <c r="Y433" s="54" t="s">
        <v>178</v>
      </c>
    </row>
    <row r="434" spans="2:25" ht="33.75">
      <c r="B434" s="1"/>
      <c r="C434" s="1"/>
      <c r="D434" s="13" t="str">
        <f>CONCATENATE(H434,IF(AND(J434="",I434=L434),IF(L434="Identification","ID",L434),CONCATENATE(IF(L434="Identification","ID",I434),J434,(IF(K434="Identifier","ID",IF(AND(J434="",K434="Text"),"",K434))))))</f>
        <v>PaymentChannelCode</v>
      </c>
      <c r="E434" s="13" t="str">
        <f>CONCATENATE(IF(F434="","",CONCATENATE(F434,"_ ")),G434,". ",IF(H434="","",CONCATENATE(H434,"_ ")),"",I434,IF(AND(J434="",I434=L434),"",CONCATENATE(". ",IF(J434="","",CONCATENATE(J434,"_ ")),K434)))</f>
        <v>Payment Means. Payment_ Channel. Code</v>
      </c>
      <c r="F434" s="1"/>
      <c r="G434" s="30" t="s">
        <v>181</v>
      </c>
      <c r="H434" s="20" t="s">
        <v>111</v>
      </c>
      <c r="I434" s="30" t="s">
        <v>130</v>
      </c>
      <c r="J434" s="30"/>
      <c r="K434" s="30" t="s">
        <v>590</v>
      </c>
      <c r="L434" s="2" t="str">
        <f t="shared" si="64"/>
        <v>Code</v>
      </c>
      <c r="M434" s="88"/>
      <c r="N434" s="88"/>
      <c r="O434" s="30"/>
      <c r="P434" s="30" t="s">
        <v>561</v>
      </c>
      <c r="Q434" s="20" t="s">
        <v>98</v>
      </c>
      <c r="R434" s="54" t="s">
        <v>131</v>
      </c>
      <c r="S434" s="54" t="s">
        <v>178</v>
      </c>
      <c r="T434" s="54"/>
      <c r="U434" s="54" t="s">
        <v>178</v>
      </c>
      <c r="V434" s="54"/>
      <c r="W434" s="54"/>
      <c r="X434" s="54"/>
      <c r="Y434" s="54" t="s">
        <v>178</v>
      </c>
    </row>
    <row r="435" spans="2:25" ht="45">
      <c r="B435" s="11"/>
      <c r="C435" s="11"/>
      <c r="D435" s="12" t="str">
        <f>CONCATENATE(IF(M435="","",CONCATENATE(M435,"")),"",N435)</f>
        <v>Card Account</v>
      </c>
      <c r="E435" s="12" t="str">
        <f>CONCATENATE(IF(F435="","",CONCATENATE(F435,"_ ")),G435,". ",IF(M435="","",CONCATENATE(M435,"_ ")),"",N435)</f>
        <v>Payment Means. Card Account</v>
      </c>
      <c r="F435" s="11"/>
      <c r="G435" s="16" t="s">
        <v>181</v>
      </c>
      <c r="H435" s="41">
        <f>IF(M435="","",M435)</f>
      </c>
      <c r="I435" s="41" t="str">
        <f>N435</f>
        <v>Card Account</v>
      </c>
      <c r="J435" s="41"/>
      <c r="K435" s="41" t="str">
        <f>N435</f>
        <v>Card Account</v>
      </c>
      <c r="L435" s="11" t="str">
        <f t="shared" si="64"/>
        <v>Card Account</v>
      </c>
      <c r="M435" s="16"/>
      <c r="N435" s="16" t="s">
        <v>186</v>
      </c>
      <c r="O435" s="31"/>
      <c r="P435" s="16" t="s">
        <v>561</v>
      </c>
      <c r="Q435" s="16" t="s">
        <v>25</v>
      </c>
      <c r="R435" s="71" t="s">
        <v>132</v>
      </c>
      <c r="S435" s="71" t="s">
        <v>178</v>
      </c>
      <c r="T435" s="71"/>
      <c r="U435" s="71" t="s">
        <v>178</v>
      </c>
      <c r="V435" s="71"/>
      <c r="W435" s="71"/>
      <c r="X435" s="71"/>
      <c r="Y435" s="71" t="s">
        <v>178</v>
      </c>
    </row>
    <row r="436" spans="2:25" ht="45">
      <c r="B436" s="11"/>
      <c r="C436" s="11"/>
      <c r="D436" s="12" t="str">
        <f>CONCATENATE(IF(M436="","",CONCATENATE(M436,"")),"",N436)</f>
        <v>PayerFinancial Account</v>
      </c>
      <c r="E436" s="12" t="str">
        <f>CONCATENATE(IF(F436="","",CONCATENATE(F436,"_ ")),G436,". ",IF(M436="","",CONCATENATE(M436,"_ ")),"",N436)</f>
        <v>Payment Means. Payer_ Financial Account</v>
      </c>
      <c r="F436" s="11"/>
      <c r="G436" s="16" t="s">
        <v>181</v>
      </c>
      <c r="H436" s="41" t="str">
        <f>IF(M436="","",M436)</f>
        <v>Payer</v>
      </c>
      <c r="I436" s="41" t="str">
        <f>N436</f>
        <v>Financial Account</v>
      </c>
      <c r="J436" s="41"/>
      <c r="K436" s="41" t="str">
        <f>N436</f>
        <v>Financial Account</v>
      </c>
      <c r="L436" s="11" t="str">
        <f t="shared" si="64"/>
        <v>Financial Account</v>
      </c>
      <c r="M436" s="31" t="s">
        <v>133</v>
      </c>
      <c r="N436" s="16" t="s">
        <v>187</v>
      </c>
      <c r="O436" s="31"/>
      <c r="P436" s="16" t="s">
        <v>561</v>
      </c>
      <c r="Q436" s="16" t="s">
        <v>25</v>
      </c>
      <c r="R436" s="71" t="s">
        <v>134</v>
      </c>
      <c r="S436" s="71" t="s">
        <v>178</v>
      </c>
      <c r="T436" s="71"/>
      <c r="U436" s="71" t="s">
        <v>178</v>
      </c>
      <c r="V436" s="71"/>
      <c r="W436" s="71"/>
      <c r="X436" s="71"/>
      <c r="Y436" s="71" t="s">
        <v>178</v>
      </c>
    </row>
    <row r="437" spans="2:25" ht="33.75">
      <c r="B437" s="11"/>
      <c r="C437" s="11"/>
      <c r="D437" s="12" t="str">
        <f>CONCATENATE(IF(M437="","",CONCATENATE(M437,"")),"",N437)</f>
        <v>PayeeFinancial Account</v>
      </c>
      <c r="E437" s="12" t="str">
        <f>CONCATENATE(IF(F437="","",CONCATENATE(F437,"_ ")),G437,". ",IF(M437="","",CONCATENATE(M437,"_ ")),"",N437)</f>
        <v>Payment Means. Payee_ Financial Account</v>
      </c>
      <c r="F437" s="11"/>
      <c r="G437" s="16" t="s">
        <v>181</v>
      </c>
      <c r="H437" s="41" t="str">
        <f>IF(M437="","",M437)</f>
        <v>Payee</v>
      </c>
      <c r="I437" s="41" t="str">
        <f>N437</f>
        <v>Financial Account</v>
      </c>
      <c r="J437" s="41"/>
      <c r="K437" s="41" t="str">
        <f>N437</f>
        <v>Financial Account</v>
      </c>
      <c r="L437" s="11" t="str">
        <f t="shared" si="64"/>
        <v>Financial Account</v>
      </c>
      <c r="M437" s="31" t="s">
        <v>135</v>
      </c>
      <c r="N437" s="16" t="s">
        <v>187</v>
      </c>
      <c r="O437" s="31"/>
      <c r="P437" s="16" t="s">
        <v>561</v>
      </c>
      <c r="Q437" s="16" t="s">
        <v>25</v>
      </c>
      <c r="R437" s="71" t="s">
        <v>136</v>
      </c>
      <c r="S437" s="71" t="s">
        <v>178</v>
      </c>
      <c r="T437" s="71"/>
      <c r="U437" s="71" t="s">
        <v>178</v>
      </c>
      <c r="V437" s="71"/>
      <c r="W437" s="71"/>
      <c r="X437" s="71"/>
      <c r="Y437" s="71" t="s">
        <v>178</v>
      </c>
    </row>
    <row r="438" spans="2:25" ht="22.5">
      <c r="B438" s="11"/>
      <c r="C438" s="11"/>
      <c r="D438" s="12" t="str">
        <f>CONCATENATE(IF(M438="","",CONCATENATE(M438,"")),"",N438)</f>
        <v>Credit Account</v>
      </c>
      <c r="E438" s="12" t="str">
        <f>CONCATENATE(IF(F438="","",CONCATENATE(F438,"_ ")),G438,". ",IF(M438="","",CONCATENATE(M438,"_ ")),"",N438)</f>
        <v>Payment Means. Credit Account</v>
      </c>
      <c r="F438" s="11"/>
      <c r="G438" s="16" t="s">
        <v>181</v>
      </c>
      <c r="H438" s="41">
        <f>IF(M438="","",M438)</f>
      </c>
      <c r="I438" s="41" t="str">
        <f>N438</f>
        <v>Credit Account</v>
      </c>
      <c r="J438" s="41"/>
      <c r="K438" s="41" t="str">
        <f>N438</f>
        <v>Credit Account</v>
      </c>
      <c r="L438" s="11" t="str">
        <f t="shared" si="64"/>
        <v>Credit Account</v>
      </c>
      <c r="M438" s="16"/>
      <c r="N438" s="16" t="s">
        <v>188</v>
      </c>
      <c r="O438" s="31"/>
      <c r="P438" s="16" t="s">
        <v>561</v>
      </c>
      <c r="Q438" s="16" t="s">
        <v>25</v>
      </c>
      <c r="R438" s="71" t="s">
        <v>137</v>
      </c>
      <c r="S438" s="71" t="s">
        <v>178</v>
      </c>
      <c r="T438" s="71"/>
      <c r="U438" s="71" t="s">
        <v>178</v>
      </c>
      <c r="V438" s="71"/>
      <c r="W438" s="71"/>
      <c r="X438" s="71"/>
      <c r="Y438" s="71" t="s">
        <v>178</v>
      </c>
    </row>
    <row r="439" spans="2:25" ht="33.75">
      <c r="B439" s="9"/>
      <c r="C439" s="9"/>
      <c r="D439" s="15" t="str">
        <f>CONCATENATE(IF(F439="","",CONCATENATE(F439,"")),"",G439)</f>
        <v>Payment Terms</v>
      </c>
      <c r="E439" s="15" t="str">
        <f>CONCATENATE(IF(F439="","",CONCATENATE(F439,"_ ")),"",G439,". Details")</f>
        <v>Payment Terms. Details</v>
      </c>
      <c r="F439" s="9"/>
      <c r="G439" s="19" t="s">
        <v>393</v>
      </c>
      <c r="H439" s="19"/>
      <c r="I439" s="19"/>
      <c r="J439" s="19"/>
      <c r="K439" s="119" t="s">
        <v>6</v>
      </c>
      <c r="L439" s="2" t="str">
        <f>IF(AND(OR(I2="Identification",I2="ID"),K2="Identifier"),I2,IF(AND(OR(I2="Time",I2="Date"),K2="DateTime"),I2,K2))</f>
        <v>Details</v>
      </c>
      <c r="M439" s="96"/>
      <c r="N439" s="96"/>
      <c r="O439" s="19"/>
      <c r="P439" s="19"/>
      <c r="Q439" s="26" t="s">
        <v>24</v>
      </c>
      <c r="R439" s="23" t="s">
        <v>405</v>
      </c>
      <c r="S439" s="23"/>
      <c r="T439" s="23"/>
      <c r="U439" s="23"/>
      <c r="V439" s="23"/>
      <c r="W439" s="23"/>
      <c r="X439" s="23"/>
      <c r="Y439" s="23" t="s">
        <v>178</v>
      </c>
    </row>
    <row r="440" spans="2:25" ht="22.5">
      <c r="B440" s="1"/>
      <c r="C440" s="1"/>
      <c r="D440" s="13" t="str">
        <f>CONCATENATE(H440,IF(AND(J440="",I440=L440),IF(L440="Identification","ID",L440),CONCATENATE(IF(L440="Identification","ID",I440),J440,(IF(K440="Identifier","ID",IF(AND(J440="",K440="Text"),"",K440))))))</f>
        <v>ID</v>
      </c>
      <c r="E440" s="13" t="str">
        <f>CONCATENATE(IF(F440="","",CONCATENATE(F440,"_ ")),G440,". ",IF(H440="","",CONCATENATE(H440,"_ ")),"",I440,IF(AND(J440="",I440=L440),"",CONCATENATE(". ",IF(J440="","",CONCATENATE(J440,"_ ")),K440)))</f>
        <v>Payment Terms. Identification</v>
      </c>
      <c r="F440" s="1"/>
      <c r="G440" s="20" t="s">
        <v>393</v>
      </c>
      <c r="H440" s="20"/>
      <c r="I440" s="20" t="s">
        <v>644</v>
      </c>
      <c r="J440" s="20"/>
      <c r="K440" s="20" t="s">
        <v>559</v>
      </c>
      <c r="L440" s="2" t="str">
        <f>IF(AND(OR(I3="Identification",I3="ID"),K3="Identifier"),I3,IF(AND(OR(I3="Time",I3="Date"),K3="DateTime"),I3,K3))</f>
        <v>Identification</v>
      </c>
      <c r="M440" s="97"/>
      <c r="N440" s="97"/>
      <c r="O440" s="20"/>
      <c r="P440" s="29" t="s">
        <v>560</v>
      </c>
      <c r="Q440" s="29" t="s">
        <v>98</v>
      </c>
      <c r="R440" s="21" t="s">
        <v>404</v>
      </c>
      <c r="S440" s="21"/>
      <c r="T440" s="21"/>
      <c r="U440" s="21"/>
      <c r="V440" s="21"/>
      <c r="W440" s="21"/>
      <c r="X440" s="21"/>
      <c r="Y440" s="21" t="s">
        <v>178</v>
      </c>
    </row>
    <row r="441" spans="2:25" ht="22.5">
      <c r="B441"/>
      <c r="C441"/>
      <c r="D441" s="13" t="str">
        <f>CONCATENATE(H441,IF(AND(J441="",I441=L441),IF(L441="Identification","ID",L441),CONCATENATE(IF(L441="Identification","ID",I441),J441,(IF(K441="Identifier","ID",IF(AND(J441="",K441="Text"),"",K441))))))</f>
        <v>Payment Terms</v>
      </c>
      <c r="E441" s="13" t="str">
        <f>CONCATENATE(IF(F441="","",CONCATENATE(F441,"_ ")),G441,". ",IF(H441="","",CONCATENATE(H441,"_ ")),"",I441,IF(AND(J441="",I441=L441),"",CONCATENATE(". ",IF(J441="","",CONCATENATE(J441,"_ ")),K441)))</f>
        <v>Payment Terms. Payment Terms. Text</v>
      </c>
      <c r="F441"/>
      <c r="G441" s="20" t="s">
        <v>393</v>
      </c>
      <c r="H441" s="20"/>
      <c r="I441" s="20" t="s">
        <v>393</v>
      </c>
      <c r="J441" s="20"/>
      <c r="K441" s="20" t="s">
        <v>604</v>
      </c>
      <c r="L441" s="2" t="str">
        <f>IF(AND(OR(I4="Identification",I4="ID"),K4="Identifier"),I4,IF(AND(OR(I4="Time",I4="Date"),K4="DateTime"),I4,K4))</f>
        <v>Text</v>
      </c>
      <c r="M441" s="97"/>
      <c r="N441" s="97"/>
      <c r="O441" s="20"/>
      <c r="P441" s="29" t="s">
        <v>560</v>
      </c>
      <c r="Q441" s="29" t="s">
        <v>98</v>
      </c>
      <c r="R441" s="70" t="s">
        <v>403</v>
      </c>
      <c r="S441" s="70"/>
      <c r="T441" s="70"/>
      <c r="U441" s="70"/>
      <c r="V441" s="70"/>
      <c r="W441" s="70"/>
      <c r="X441" s="70"/>
      <c r="Y441" s="70" t="s">
        <v>178</v>
      </c>
    </row>
    <row r="442" spans="2:25" ht="22.5">
      <c r="B442"/>
      <c r="C442"/>
      <c r="D442" s="13" t="str">
        <f>CONCATENATE(H442,IF(AND(J442="",I442=L442),IF(L442="Identification","ID",L442),CONCATENATE(IF(L442="Identification","ID",I442),J442,(IF(K442="Identifier","ID",IF(AND(J442="",K442="Text"),"",K442))))))</f>
        <v>FromEventCode</v>
      </c>
      <c r="E442" s="13" t="str">
        <f>CONCATENATE(IF(F442="","",CONCATENATE(F442,"_ ")),G442,". ",IF(H442="","",CONCATENATE(H442,"_ ")),"",I442,IF(AND(J442="",I442=L442),"",CONCATENATE(". ",IF(J442="","",CONCATENATE(J442,"_ ")),K442)))</f>
        <v>Payment Terms. From_ Event. Code</v>
      </c>
      <c r="F442"/>
      <c r="G442" s="20" t="s">
        <v>393</v>
      </c>
      <c r="H442" s="20" t="s">
        <v>402</v>
      </c>
      <c r="I442" s="20" t="s">
        <v>401</v>
      </c>
      <c r="J442" s="20"/>
      <c r="K442" s="20" t="s">
        <v>590</v>
      </c>
      <c r="L442" s="2" t="str">
        <f>IF(AND(OR(I5="Identification",I5="ID"),K5="Identifier"),I5,IF(AND(OR(I5="Time",I5="Date"),K5="DateTime"),I5,K5))</f>
        <v>Text</v>
      </c>
      <c r="M442" s="97"/>
      <c r="N442" s="97"/>
      <c r="O442" s="20"/>
      <c r="P442" s="29" t="s">
        <v>561</v>
      </c>
      <c r="Q442" s="29" t="s">
        <v>98</v>
      </c>
      <c r="R442" s="21" t="s">
        <v>400</v>
      </c>
      <c r="S442" s="21"/>
      <c r="T442" s="21"/>
      <c r="U442" s="21"/>
      <c r="V442" s="21"/>
      <c r="W442" s="21"/>
      <c r="X442" s="21"/>
      <c r="Y442" s="21" t="s">
        <v>178</v>
      </c>
    </row>
    <row r="443" spans="2:25" ht="33.75">
      <c r="B443" s="104"/>
      <c r="C443" s="104"/>
      <c r="D443" s="13" t="str">
        <f>CONCATENATE(H443,IF(AND(J443="",I443=L443),IF(L443="Identification","ID",L443),CONCATENATE(IF(L443="Identification","ID",I443),J443,(IF(K443="Identifier","ID",IF(AND(J443="",K443="Text"),"",K443))))))</f>
        <v>Settlement DiscountRateNumeric</v>
      </c>
      <c r="E443" s="13" t="str">
        <f>CONCATENATE(IF(F443="","",CONCATENATE(F443,"_ ")),G443,". ",IF(H443="","",CONCATENATE(H443,"_ ")),"",I443,IF(AND(J443="",I443=L443),"",CONCATENATE(". ",IF(J443="","",CONCATENATE(J443,"_ ")),K443)))</f>
        <v>Payment Terms. Settlement Discount_ Rate. Numeric</v>
      </c>
      <c r="F443" s="104"/>
      <c r="G443" s="17" t="s">
        <v>393</v>
      </c>
      <c r="H443" s="17" t="s">
        <v>399</v>
      </c>
      <c r="I443" s="17" t="s">
        <v>114</v>
      </c>
      <c r="J443" s="17"/>
      <c r="K443" s="30" t="s">
        <v>108</v>
      </c>
      <c r="L443" s="2" t="str">
        <f>IF(AND(OR(I443="Identification",I443="ID"),K443="Identifier"),I443,IF(AND(OR(I443="Time",I443="Date"),K443="Date Time"),I443,K443))</f>
        <v>Numeric</v>
      </c>
      <c r="M443" s="88"/>
      <c r="N443" s="88"/>
      <c r="O443" s="30"/>
      <c r="P443" s="30" t="s">
        <v>561</v>
      </c>
      <c r="Q443" s="20" t="s">
        <v>98</v>
      </c>
      <c r="R443" s="54" t="s">
        <v>398</v>
      </c>
      <c r="S443" s="54"/>
      <c r="T443" s="54"/>
      <c r="U443" s="54"/>
      <c r="V443" s="54"/>
      <c r="W443" s="54"/>
      <c r="X443" s="54"/>
      <c r="Y443" s="54" t="s">
        <v>178</v>
      </c>
    </row>
    <row r="444" spans="2:25" ht="22.5">
      <c r="B444" s="104"/>
      <c r="C444" s="104"/>
      <c r="D444" s="13" t="str">
        <f>CONCATENATE(H444,IF(AND(J444="",I444=L444),IF(L444="Identification","ID",L444),CONCATENATE(IF(L444="Identification","ID",I444),J444,(IF(K444="Identifier","ID",IF(AND(J444="",K444="Text"),"",K444))))))</f>
        <v>Penalty SurchargeRateNumeric</v>
      </c>
      <c r="E444" s="13" t="str">
        <f>CONCATENATE(IF(F444="","",CONCATENATE(F444,"_ ")),G444,". ",IF(H444="","",CONCATENATE(H444,"_ ")),"",I444,IF(AND(J444="",I444=L444),"",CONCATENATE(". ",IF(J444="","",CONCATENATE(J444,"_ ")),K444)))</f>
        <v>Payment Terms. Penalty Surcharge_ Rate. Numeric</v>
      </c>
      <c r="F444" s="104"/>
      <c r="G444" s="17" t="s">
        <v>393</v>
      </c>
      <c r="H444" s="17" t="s">
        <v>397</v>
      </c>
      <c r="I444" s="17" t="s">
        <v>114</v>
      </c>
      <c r="J444" s="17"/>
      <c r="K444" s="30" t="s">
        <v>108</v>
      </c>
      <c r="L444" s="2" t="str">
        <f>IF(AND(OR(I444="Identification",I444="ID"),K444="Identifier"),I444,IF(AND(OR(I444="Time",I444="Date"),K444="Date Time"),I444,K444))</f>
        <v>Numeric</v>
      </c>
      <c r="M444" s="88"/>
      <c r="N444" s="88"/>
      <c r="O444" s="30"/>
      <c r="P444" s="30" t="s">
        <v>561</v>
      </c>
      <c r="Q444" s="20" t="s">
        <v>98</v>
      </c>
      <c r="R444" s="54" t="s">
        <v>396</v>
      </c>
      <c r="S444" s="54"/>
      <c r="T444" s="54"/>
      <c r="U444" s="54"/>
      <c r="V444" s="54"/>
      <c r="W444" s="54"/>
      <c r="X444" s="54"/>
      <c r="Y444" s="54" t="s">
        <v>178</v>
      </c>
    </row>
    <row r="445" spans="2:25" ht="22.5">
      <c r="B445" s="99"/>
      <c r="C445" s="99"/>
      <c r="D445" s="12" t="str">
        <f>CONCATENATE(IF(M445="","",CONCATENATE(M445,"")),"",N445)</f>
        <v>SettlementPeriod</v>
      </c>
      <c r="E445" s="12" t="str">
        <f>CONCATENATE(IF(F445="","",CONCATENATE(F445,"_ ")),G445,". ",IF(M445="","",CONCATENATE(M445,"_ ")),"",N445)</f>
        <v>Payment Terms. Settlement_ Period</v>
      </c>
      <c r="F445" s="99"/>
      <c r="G445" s="105" t="s">
        <v>393</v>
      </c>
      <c r="H445" s="105" t="s">
        <v>395</v>
      </c>
      <c r="I445" s="105" t="s">
        <v>269</v>
      </c>
      <c r="J445" s="118"/>
      <c r="K445" s="105" t="s">
        <v>269</v>
      </c>
      <c r="L445" s="112" t="str">
        <f>IF(AND(OR(I29="Identification",I29="ID"),K29="Identifier"),I29,IF(AND(OR(I29="Time",I29="Date"),K29="DateTime"),I29,K29))</f>
        <v>Details</v>
      </c>
      <c r="M445" s="105" t="s">
        <v>395</v>
      </c>
      <c r="N445" s="105" t="s">
        <v>269</v>
      </c>
      <c r="O445" s="105"/>
      <c r="P445" s="105" t="s">
        <v>561</v>
      </c>
      <c r="Q445" s="105" t="s">
        <v>25</v>
      </c>
      <c r="R445" s="71" t="s">
        <v>394</v>
      </c>
      <c r="S445" s="71"/>
      <c r="T445" s="71"/>
      <c r="U445" s="71"/>
      <c r="V445" s="71"/>
      <c r="W445" s="71"/>
      <c r="X445" s="71"/>
      <c r="Y445" s="71" t="s">
        <v>178</v>
      </c>
    </row>
    <row r="446" spans="2:25" ht="22.5">
      <c r="B446" s="99"/>
      <c r="C446" s="99"/>
      <c r="D446" s="12" t="str">
        <f>CONCATENATE(IF(M446="","",CONCATENATE(M446,"")),"",N446)</f>
        <v>PenaltyPeriod</v>
      </c>
      <c r="E446" s="12" t="str">
        <f>CONCATENATE(IF(F446="","",CONCATENATE(F446,"_ ")),G446,". ",IF(M446="","",CONCATENATE(M446,"_ ")),"",N446)</f>
        <v>Payment Terms. Penalty_ Period</v>
      </c>
      <c r="F446" s="99"/>
      <c r="G446" s="105" t="s">
        <v>393</v>
      </c>
      <c r="H446" s="105" t="s">
        <v>392</v>
      </c>
      <c r="I446" s="105" t="s">
        <v>269</v>
      </c>
      <c r="J446" s="118"/>
      <c r="K446" s="105" t="s">
        <v>269</v>
      </c>
      <c r="L446" s="112" t="str">
        <f aca="true" t="shared" si="65" ref="L446:L451">IF(AND(OR(I446="Identification",I446="ID"),K446="Identifier"),I446,IF(AND(OR(I446="Time",I446="Date"),K446="DateTime"),I446,K446))</f>
        <v>Period</v>
      </c>
      <c r="M446" s="105" t="s">
        <v>392</v>
      </c>
      <c r="N446" s="105" t="s">
        <v>269</v>
      </c>
      <c r="O446" s="105"/>
      <c r="P446" s="105" t="s">
        <v>561</v>
      </c>
      <c r="Q446" s="105" t="s">
        <v>25</v>
      </c>
      <c r="R446" s="71" t="s">
        <v>391</v>
      </c>
      <c r="S446" s="71"/>
      <c r="T446" s="71"/>
      <c r="U446" s="71"/>
      <c r="V446" s="71"/>
      <c r="W446" s="71"/>
      <c r="X446" s="71"/>
      <c r="Y446" s="71" t="s">
        <v>178</v>
      </c>
    </row>
    <row r="447" spans="2:25" ht="33.75">
      <c r="B447" s="9"/>
      <c r="C447" s="9"/>
      <c r="D447" s="15" t="str">
        <f>CONCATENATE(IF(F447="","",CONCATENATE(F447,"")),"",G447)</f>
        <v>Period</v>
      </c>
      <c r="E447" s="15" t="str">
        <f>CONCATENATE(IF(F447="","",CONCATENATE(F447,"_ ")),"",G447,". Details")</f>
        <v>Period. Details</v>
      </c>
      <c r="F447" s="9"/>
      <c r="G447" s="19" t="s">
        <v>269</v>
      </c>
      <c r="H447" s="107" t="s">
        <v>6</v>
      </c>
      <c r="I447" s="19"/>
      <c r="J447" s="19"/>
      <c r="K447" s="107" t="s">
        <v>6</v>
      </c>
      <c r="L447" s="2" t="str">
        <f t="shared" si="65"/>
        <v>Details</v>
      </c>
      <c r="M447" s="96"/>
      <c r="N447" s="96"/>
      <c r="O447" s="19"/>
      <c r="P447" s="19"/>
      <c r="Q447" s="26" t="s">
        <v>24</v>
      </c>
      <c r="R447" s="23" t="s">
        <v>273</v>
      </c>
      <c r="S447" s="23"/>
      <c r="T447" s="23"/>
      <c r="U447" s="23"/>
      <c r="V447" s="23"/>
      <c r="W447" s="23"/>
      <c r="X447" s="23"/>
      <c r="Y447" s="23"/>
    </row>
    <row r="448" spans="2:25" ht="22.5">
      <c r="B448" s="1"/>
      <c r="C448" s="1"/>
      <c r="D448" s="13" t="str">
        <f>CONCATENATE(H448,IF(AND(J448="",I448=L448),IF(L448="Identification","ID",L448),CONCATENATE(IF(L448="Identification","ID",I448),J448,(IF(K448="Identifier","ID",IF(AND(J448="",K448="Text"),"",K448))))))</f>
        <v>StartDate Time</v>
      </c>
      <c r="E448" s="13" t="str">
        <f>CONCATENATE(IF(F448="","",CONCATENATE(F448,"_ ")),G448,". ",IF(H448="","",CONCATENATE(H448,"_ ")),"",I448,IF(AND(J448="",I448=L448),"",CONCATENATE(". ",IF(J448="","",CONCATENATE(J448,"_ ")),K448)))</f>
        <v>Period. Start_ Date Time</v>
      </c>
      <c r="F448" s="1"/>
      <c r="G448" s="2" t="s">
        <v>269</v>
      </c>
      <c r="H448" s="94" t="s">
        <v>17</v>
      </c>
      <c r="I448" s="94" t="s">
        <v>183</v>
      </c>
      <c r="J448" s="94"/>
      <c r="K448" s="94" t="s">
        <v>183</v>
      </c>
      <c r="L448" s="2" t="str">
        <f t="shared" si="65"/>
        <v>Date Time</v>
      </c>
      <c r="M448" s="97"/>
      <c r="N448" s="97"/>
      <c r="P448" s="120" t="s">
        <v>561</v>
      </c>
      <c r="Q448" s="29" t="s">
        <v>98</v>
      </c>
      <c r="R448" s="90" t="s">
        <v>274</v>
      </c>
      <c r="S448" s="90"/>
      <c r="T448" s="90"/>
      <c r="U448" s="90"/>
      <c r="V448" s="90"/>
      <c r="W448" s="90"/>
      <c r="X448" s="90"/>
      <c r="Y448" s="90"/>
    </row>
    <row r="449" spans="2:25" ht="22.5">
      <c r="B449"/>
      <c r="C449"/>
      <c r="D449" s="13" t="str">
        <f>CONCATENATE(H449,IF(AND(J449="",I449=L449),IF(L449="Identification","ID",L449),CONCATENATE(IF(L449="Identification","ID",I449),J449,(IF(K449="Identifier","ID",IF(AND(J449="",K449="Text"),"",K449))))))</f>
        <v>EndDate Time</v>
      </c>
      <c r="E449" s="13" t="str">
        <f>CONCATENATE(IF(F449="","",CONCATENATE(F449,"_ ")),G449,". ",IF(H449="","",CONCATENATE(H449,"_ ")),"",I449,IF(AND(J449="",I449=L449),"",CONCATENATE(". ",IF(J449="","",CONCATENATE(J449,"_ ")),K449)))</f>
        <v>Period. End_ Date Time</v>
      </c>
      <c r="F449"/>
      <c r="G449" s="2" t="s">
        <v>269</v>
      </c>
      <c r="H449" s="94" t="s">
        <v>18</v>
      </c>
      <c r="I449" s="94" t="s">
        <v>183</v>
      </c>
      <c r="J449" s="94"/>
      <c r="K449" s="94" t="s">
        <v>183</v>
      </c>
      <c r="L449" s="2" t="str">
        <f t="shared" si="65"/>
        <v>Date Time</v>
      </c>
      <c r="M449" s="97"/>
      <c r="N449" s="97"/>
      <c r="P449" s="120" t="s">
        <v>561</v>
      </c>
      <c r="Q449" s="29" t="s">
        <v>98</v>
      </c>
      <c r="R449" s="90" t="s">
        <v>275</v>
      </c>
      <c r="S449" s="90"/>
      <c r="T449" s="90"/>
      <c r="U449" s="90"/>
      <c r="V449" s="90"/>
      <c r="W449" s="90"/>
      <c r="X449" s="90"/>
      <c r="Y449" s="90"/>
    </row>
    <row r="450" spans="2:25" ht="33.75">
      <c r="B450"/>
      <c r="C450"/>
      <c r="D450" s="13" t="str">
        <f>CONCATENATE(H450,IF(AND(J450="",I450=L450),IF(L450="Identification","ID",L450),CONCATENATE(IF(L450="Identification","ID",I450),J450,(IF(K450="Identifier","ID",IF(AND(J450="",K450="Text"),"",K450))))))</f>
        <v>DurationMeasure</v>
      </c>
      <c r="E450" s="13" t="str">
        <f>CONCATENATE(IF(F450="","",CONCATENATE(F450,"_ ")),G450,". ",IF(H450="","",CONCATENATE(H450,"_ ")),"",I450,IF(AND(J450="",I450=L450),"",CONCATENATE(". ",IF(J450="","",CONCATENATE(J450,"_ ")),K450)))</f>
        <v>Period. Duration. Measure</v>
      </c>
      <c r="F450"/>
      <c r="G450" s="2" t="s">
        <v>269</v>
      </c>
      <c r="I450" s="94" t="s">
        <v>27</v>
      </c>
      <c r="J450" s="94"/>
      <c r="K450" s="94" t="s">
        <v>591</v>
      </c>
      <c r="L450" s="2" t="str">
        <f t="shared" si="65"/>
        <v>Measure</v>
      </c>
      <c r="M450" s="97"/>
      <c r="N450" s="97"/>
      <c r="P450" s="120" t="s">
        <v>561</v>
      </c>
      <c r="Q450" s="29" t="s">
        <v>98</v>
      </c>
      <c r="R450" s="90" t="s">
        <v>276</v>
      </c>
      <c r="S450" s="90"/>
      <c r="T450" s="90"/>
      <c r="U450" s="90"/>
      <c r="V450" s="90"/>
      <c r="W450" s="90"/>
      <c r="X450" s="90"/>
      <c r="Y450" s="90"/>
    </row>
    <row r="451" spans="2:25" ht="22.5">
      <c r="B451"/>
      <c r="C451"/>
      <c r="D451" s="13" t="str">
        <f>CONCATENATE(H451,IF(AND(J451="",I451=L451),IF(L451="Identification","ID",L451),CONCATENATE(IF(L451="Identification","ID",I451),J451,(IF(K451="Identifier","ID",IF(AND(J451="",K451="Text"),"",K451))))))</f>
        <v>DescriptionCode</v>
      </c>
      <c r="E451" s="13" t="str">
        <f>CONCATENATE(IF(F451="","",CONCATENATE(F451,"_ ")),G451,". ",IF(H451="","",CONCATENATE(H451,"_ ")),"",I451,IF(AND(J451="",I451=L451),"",CONCATENATE(". ",IF(J451="","",CONCATENATE(J451,"_ ")),K451)))</f>
        <v>Period. Description. Code</v>
      </c>
      <c r="F451"/>
      <c r="G451" s="2" t="s">
        <v>269</v>
      </c>
      <c r="I451" s="94" t="s">
        <v>668</v>
      </c>
      <c r="J451" s="94"/>
      <c r="K451" s="94" t="s">
        <v>590</v>
      </c>
      <c r="L451" s="2" t="str">
        <f t="shared" si="65"/>
        <v>Code</v>
      </c>
      <c r="M451" s="97"/>
      <c r="N451" s="97"/>
      <c r="P451" s="120" t="s">
        <v>595</v>
      </c>
      <c r="Q451" s="29" t="s">
        <v>98</v>
      </c>
      <c r="R451" s="90" t="s">
        <v>277</v>
      </c>
      <c r="S451" s="90"/>
      <c r="T451" s="90"/>
      <c r="U451" s="90"/>
      <c r="V451" s="90"/>
      <c r="W451" s="90"/>
      <c r="X451" s="90"/>
      <c r="Y451" s="90"/>
    </row>
    <row r="452" spans="2:25" ht="33.75">
      <c r="B452" s="9"/>
      <c r="C452" s="9"/>
      <c r="D452" s="15" t="str">
        <f>CONCATENATE(IF(F452="","",CONCATENATE(F452,"")),"",G452)</f>
        <v>Physical Attribute</v>
      </c>
      <c r="E452" s="15" t="str">
        <f>CONCATENATE(IF(F452="","",CONCATENATE(F452,"_ ")),"",G452,". Details")</f>
        <v>Physical Attribute. Details</v>
      </c>
      <c r="F452" s="9"/>
      <c r="G452" s="32" t="s">
        <v>207</v>
      </c>
      <c r="H452" s="32"/>
      <c r="I452" s="32" t="s">
        <v>6</v>
      </c>
      <c r="J452" s="32"/>
      <c r="K452" s="32" t="s">
        <v>6</v>
      </c>
      <c r="L452" s="32"/>
      <c r="M452" s="46"/>
      <c r="N452" s="46"/>
      <c r="O452" s="32"/>
      <c r="P452" s="32"/>
      <c r="Q452" s="19" t="s">
        <v>24</v>
      </c>
      <c r="R452" s="23" t="s">
        <v>83</v>
      </c>
      <c r="S452" s="23" t="s">
        <v>178</v>
      </c>
      <c r="T452" s="23"/>
      <c r="U452" s="23" t="s">
        <v>178</v>
      </c>
      <c r="V452" s="23"/>
      <c r="W452" s="23" t="s">
        <v>178</v>
      </c>
      <c r="X452" s="23" t="s">
        <v>178</v>
      </c>
      <c r="Y452" s="23" t="s">
        <v>178</v>
      </c>
    </row>
    <row r="453" spans="2:25" ht="33.75">
      <c r="B453" s="1"/>
      <c r="C453" s="1"/>
      <c r="D453" s="13" t="str">
        <f>CONCATENATE(H453,IF(AND(J453="",I453=L453),IF(L453="Identification","ID",L453),CONCATENATE(IF(L453="Identification","ID",I453),J453,(IF(K453="Identifier","ID",IF(AND(J453="",K453="Text"),"",K453))))))</f>
        <v>AttributeID</v>
      </c>
      <c r="E453" s="13" t="str">
        <f>CONCATENATE(IF(F453="","",CONCATENATE(F453,"_ ")),G453,". ",IF(H453="","",CONCATENATE(H453,"_ ")),"",I453,IF(AND(J453="",I453=L453),"",CONCATENATE(". ",IF(J453="","",CONCATENATE(J453,"_ ")),K453)))</f>
        <v>Physical Attribute. Attribute_ Identification</v>
      </c>
      <c r="F453" s="1"/>
      <c r="G453" s="1" t="s">
        <v>207</v>
      </c>
      <c r="H453" s="1" t="s">
        <v>23</v>
      </c>
      <c r="I453" s="20" t="s">
        <v>644</v>
      </c>
      <c r="J453" s="20"/>
      <c r="K453" s="20" t="s">
        <v>559</v>
      </c>
      <c r="L453" s="35" t="str">
        <f>IF(AND(OR(I453="Identification",I453="ID"),K453="Identifier"),I453,IF(AND(OR(I453="Time",I453="Date"),K453="Date Time"),I453,K453))</f>
        <v>Identification</v>
      </c>
      <c r="M453" s="42"/>
      <c r="N453" s="42"/>
      <c r="O453" s="20"/>
      <c r="P453" s="29" t="s">
        <v>560</v>
      </c>
      <c r="Q453" s="20" t="s">
        <v>98</v>
      </c>
      <c r="R453" s="21" t="s">
        <v>677</v>
      </c>
      <c r="S453" s="21" t="s">
        <v>178</v>
      </c>
      <c r="T453" s="21"/>
      <c r="U453" s="21" t="s">
        <v>178</v>
      </c>
      <c r="V453" s="21"/>
      <c r="W453" s="21" t="s">
        <v>178</v>
      </c>
      <c r="X453" s="21" t="s">
        <v>178</v>
      </c>
      <c r="Y453" s="21" t="s">
        <v>178</v>
      </c>
    </row>
    <row r="454" spans="2:25" ht="22.5">
      <c r="B454" s="1"/>
      <c r="C454" s="1"/>
      <c r="D454" s="13" t="str">
        <f>CONCATENATE(H454,IF(AND(J454="",I454=L454),IF(L454="Identification","ID",L454),CONCATENATE(IF(L454="Identification","ID",I454),J454,(IF(K454="Identifier","ID",IF(AND(J454="",K454="Text"),"",K454))))))</f>
        <v>PositionCode</v>
      </c>
      <c r="E454" s="13" t="str">
        <f>CONCATENATE(IF(F454="","",CONCATENATE(F454,"_ ")),G454,". ",IF(H454="","",CONCATENATE(H454,"_ ")),"",I454,IF(AND(J454="",I454=L454),"",CONCATENATE(". ",IF(J454="","",CONCATENATE(J454,"_ ")),K454)))</f>
        <v>Physical Attribute. Position. Code</v>
      </c>
      <c r="F454" s="1"/>
      <c r="G454" s="1" t="s">
        <v>207</v>
      </c>
      <c r="I454" s="20" t="s">
        <v>679</v>
      </c>
      <c r="J454" s="20"/>
      <c r="K454" s="20" t="s">
        <v>590</v>
      </c>
      <c r="L454" s="35" t="str">
        <f>IF(AND(OR(I454="Identification",I454="ID"),K454="Identifier"),I454,IF(AND(OR(I454="Time",I454="Date"),K454="Date Time"),I454,K454))</f>
        <v>Code</v>
      </c>
      <c r="M454" s="42"/>
      <c r="N454" s="42"/>
      <c r="O454" s="20"/>
      <c r="P454" s="29" t="s">
        <v>561</v>
      </c>
      <c r="Q454" s="20" t="s">
        <v>98</v>
      </c>
      <c r="R454" s="21" t="s">
        <v>680</v>
      </c>
      <c r="S454" s="21" t="s">
        <v>178</v>
      </c>
      <c r="T454" s="21"/>
      <c r="U454" s="21" t="s">
        <v>178</v>
      </c>
      <c r="V454" s="21"/>
      <c r="W454" s="21" t="s">
        <v>178</v>
      </c>
      <c r="X454" s="21" t="s">
        <v>178</v>
      </c>
      <c r="Y454" s="21" t="s">
        <v>178</v>
      </c>
    </row>
    <row r="455" spans="2:25" ht="33.75">
      <c r="B455" s="1"/>
      <c r="C455" s="1"/>
      <c r="D455" s="13" t="str">
        <f>CONCATENATE(H455,IF(AND(J455="",I455=L455),IF(L455="Identification","ID",L455),CONCATENATE(IF(L455="Identification","ID",I455),J455,(IF(K455="Identifier","ID",IF(AND(J455="",K455="Text"),"",K455))))))</f>
        <v>Description IdentificationID</v>
      </c>
      <c r="E455" s="13" t="str">
        <f>CONCATENATE(IF(F455="","",CONCATENATE(F455,"_ ")),G455,". ",IF(H455="","",CONCATENATE(H455,"_ ")),"",I455,IF(AND(J455="",I455=L455),"",CONCATENATE(". ",IF(J455="","",CONCATENATE(J455,"_ ")),K455)))</f>
        <v>Physical Attribute. Description Identification. Identifier</v>
      </c>
      <c r="F455" s="1"/>
      <c r="G455" s="1" t="s">
        <v>207</v>
      </c>
      <c r="I455" s="1" t="s">
        <v>694</v>
      </c>
      <c r="J455" s="1"/>
      <c r="K455" s="20" t="s">
        <v>559</v>
      </c>
      <c r="L455" s="35" t="str">
        <f>IF(AND(OR(I455="Identification",I455="ID"),K455="Identifier"),I455,IF(AND(OR(I455="Time",I455="Date"),K455="Date Time"),I455,K455))</f>
        <v>Identifier</v>
      </c>
      <c r="M455" s="42"/>
      <c r="N455" s="42"/>
      <c r="O455" s="20"/>
      <c r="P455" s="29" t="s">
        <v>561</v>
      </c>
      <c r="Q455" s="20" t="s">
        <v>98</v>
      </c>
      <c r="R455" s="21" t="s">
        <v>681</v>
      </c>
      <c r="S455" s="21" t="s">
        <v>178</v>
      </c>
      <c r="T455" s="21"/>
      <c r="U455" s="21" t="s">
        <v>178</v>
      </c>
      <c r="V455" s="21"/>
      <c r="W455" s="21" t="s">
        <v>178</v>
      </c>
      <c r="X455" s="21" t="s">
        <v>178</v>
      </c>
      <c r="Y455" s="21" t="s">
        <v>178</v>
      </c>
    </row>
    <row r="456" spans="2:25" ht="22.5">
      <c r="B456" s="1"/>
      <c r="C456" s="1"/>
      <c r="D456" s="13" t="str">
        <f>CONCATENATE(H456,IF(AND(J456="",I456=L456),IF(L456="Identification","ID",L456),CONCATENATE(IF(L456="Identification","ID",I456),J456,(IF(K456="Identifier","ID",IF(AND(J456="",K456="Text"),"",K456))))))</f>
        <v>Description</v>
      </c>
      <c r="E456" s="13" t="str">
        <f>CONCATENATE(IF(F456="","",CONCATENATE(F456,"_ ")),G456,". ",IF(H456="","",CONCATENATE(H456,"_ ")),"",I456,IF(AND(J456="",I456=L456),"",CONCATENATE(". ",IF(J456="","",CONCATENATE(J456,"_ ")),K456)))</f>
        <v>Physical Attribute. Description. Text</v>
      </c>
      <c r="F456" s="1"/>
      <c r="G456" s="1" t="s">
        <v>207</v>
      </c>
      <c r="I456" s="1" t="s">
        <v>668</v>
      </c>
      <c r="J456" s="1"/>
      <c r="K456" s="1" t="s">
        <v>604</v>
      </c>
      <c r="L456" s="35" t="str">
        <f>IF(AND(OR(I456="Identification",I456="ID"),K456="Identifier"),I456,IF(AND(OR(I456="Time",I456="Date"),K456="Date Time"),I456,K456))</f>
        <v>Text</v>
      </c>
      <c r="M456" s="42"/>
      <c r="N456" s="42"/>
      <c r="P456" s="1" t="s">
        <v>561</v>
      </c>
      <c r="Q456" s="20" t="s">
        <v>98</v>
      </c>
      <c r="R456" s="21" t="s">
        <v>682</v>
      </c>
      <c r="S456" s="21" t="s">
        <v>178</v>
      </c>
      <c r="T456" s="21"/>
      <c r="U456" s="21" t="s">
        <v>178</v>
      </c>
      <c r="V456" s="21"/>
      <c r="W456" s="21" t="s">
        <v>178</v>
      </c>
      <c r="X456" s="21" t="s">
        <v>178</v>
      </c>
      <c r="Y456" s="21" t="s">
        <v>178</v>
      </c>
    </row>
    <row r="457" spans="2:25" ht="12.75">
      <c r="B457" s="9"/>
      <c r="C457" s="9"/>
      <c r="D457" s="15" t="str">
        <f>CONCATENATE(IF(F457="","",CONCATENATE(F457,"")),"",G457)</f>
        <v>Quote</v>
      </c>
      <c r="E457" s="15" t="str">
        <f>CONCATENATE(IF(F457="","",CONCATENATE(F457,"_ ")),"",G457,". Details")</f>
        <v>Quote. Details</v>
      </c>
      <c r="F457" s="9"/>
      <c r="G457" s="9" t="s">
        <v>654</v>
      </c>
      <c r="H457" s="61"/>
      <c r="I457" s="25" t="s">
        <v>6</v>
      </c>
      <c r="J457" s="25"/>
      <c r="K457" s="25" t="s">
        <v>6</v>
      </c>
      <c r="L457" s="25"/>
      <c r="M457" s="46"/>
      <c r="N457" s="46"/>
      <c r="O457" s="61"/>
      <c r="P457" s="26"/>
      <c r="Q457" s="19" t="s">
        <v>24</v>
      </c>
      <c r="R457" s="27" t="s">
        <v>272</v>
      </c>
      <c r="S457" s="27" t="s">
        <v>178</v>
      </c>
      <c r="T457" s="27"/>
      <c r="U457" s="27"/>
      <c r="V457" s="27"/>
      <c r="W457" s="27"/>
      <c r="X457" s="27"/>
      <c r="Y457" s="27"/>
    </row>
    <row r="458" spans="2:25" ht="12.75">
      <c r="B458" s="2"/>
      <c r="C458" s="2"/>
      <c r="D458" s="13" t="str">
        <f>CONCATENATE(H458,IF(AND(J458="",I458=L458),IF(L458="Identification","ID",L458),CONCATENATE(IF(L458="Identification","ID",I458),J458,(IF(K458="Identifier","ID",IF(AND(J458="",K458="Text"),"",K458))))))</f>
        <v>Identifier</v>
      </c>
      <c r="E458" s="13" t="str">
        <f>CONCATENATE(IF(F458="","",CONCATENATE(F458,"_ ")),G458,". ",IF(H458="","",CONCATENATE(H458,"_ ")),"",I458,IF(AND(J458="",I458=L458),"",CONCATENATE(". ",IF(J458="","",CONCATENATE(J458,"_ ")),K458)))</f>
        <v>Quote. Identifier</v>
      </c>
      <c r="F458" s="2"/>
      <c r="G458" s="2" t="s">
        <v>654</v>
      </c>
      <c r="H458" s="2"/>
      <c r="I458" s="35" t="s">
        <v>559</v>
      </c>
      <c r="J458" s="17"/>
      <c r="K458" s="17" t="s">
        <v>559</v>
      </c>
      <c r="L458" s="35" t="str">
        <f>IF(AND(OR(I458="Identification",I458="ID"),K458="Identifier"),I458,IF(AND(OR(I458="Time",I458="Date"),K458="Date Time"),I458,K458))</f>
        <v>Identifier</v>
      </c>
      <c r="M458" s="42"/>
      <c r="N458" s="42"/>
      <c r="O458" s="35"/>
      <c r="P458" s="17" t="s">
        <v>560</v>
      </c>
      <c r="Q458" s="24" t="s">
        <v>98</v>
      </c>
      <c r="R458" s="72" t="s">
        <v>67</v>
      </c>
      <c r="S458" s="72" t="s">
        <v>178</v>
      </c>
      <c r="T458" s="72"/>
      <c r="U458" s="72"/>
      <c r="V458" s="72"/>
      <c r="W458" s="72"/>
      <c r="X458" s="72"/>
      <c r="Y458" s="72"/>
    </row>
    <row r="459" spans="2:25" ht="25.5">
      <c r="B459" s="2"/>
      <c r="C459" s="2"/>
      <c r="D459" s="13" t="str">
        <f>CONCATENATE(H459,IF(AND(J459="",I459=L459),IF(L459="Identification","ID",L459),CONCATENATE(IF(L459="Identification","ID",I459),J459,(IF(K459="Identifier","ID",IF(AND(J459="",K459="Text"),"",K459))))))</f>
        <v>IssueDate</v>
      </c>
      <c r="E459" s="13" t="str">
        <f>CONCATENATE(IF(F459="","",CONCATENATE(F459,"_ ")),G459,". ",IF(H459="","",CONCATENATE(H459,"_ ")),"",I459,IF(AND(J459="",I459=L459),"",CONCATENATE(". ",IF(J459="","",CONCATENATE(J459,"_ ")),K459)))</f>
        <v>Quote. Issue_ Date</v>
      </c>
      <c r="F459" s="2"/>
      <c r="G459" s="2" t="s">
        <v>654</v>
      </c>
      <c r="H459" s="35" t="s">
        <v>16</v>
      </c>
      <c r="I459" s="35" t="s">
        <v>14</v>
      </c>
      <c r="J459" s="35"/>
      <c r="K459" s="35" t="s">
        <v>14</v>
      </c>
      <c r="L459" s="35" t="str">
        <f>IF(AND(OR(I459="Identification",I459="ID"),K459="Identifier"),I459,IF(AND(OR(I459="Time",I459="Date"),K459="Date Time"),I459,K459))</f>
        <v>Date</v>
      </c>
      <c r="M459" s="42"/>
      <c r="N459" s="42"/>
      <c r="O459" s="35"/>
      <c r="P459" s="35" t="s">
        <v>561</v>
      </c>
      <c r="Q459" s="24" t="s">
        <v>98</v>
      </c>
      <c r="R459" s="72" t="s">
        <v>68</v>
      </c>
      <c r="S459" s="72" t="s">
        <v>178</v>
      </c>
      <c r="T459" s="72"/>
      <c r="U459" s="72"/>
      <c r="V459" s="72"/>
      <c r="W459" s="72"/>
      <c r="X459" s="72"/>
      <c r="Y459" s="72"/>
    </row>
    <row r="460" spans="2:25" ht="45">
      <c r="B460" s="98"/>
      <c r="C460" s="98"/>
      <c r="D460" s="15" t="str">
        <f>CONCATENATE(IF(F460="","",CONCATENATE(F460,"")),"",G460)</f>
        <v>Receipt Line</v>
      </c>
      <c r="E460" s="15" t="str">
        <f>CONCATENATE(IF(F460="","",CONCATENATE(F460,"_ ")),"",G460,". Details")</f>
        <v>Receipt Line. Details</v>
      </c>
      <c r="F460" s="98"/>
      <c r="G460" s="28" t="s">
        <v>445</v>
      </c>
      <c r="H460" s="49"/>
      <c r="I460" s="119" t="s">
        <v>6</v>
      </c>
      <c r="J460" s="32"/>
      <c r="K460" s="119" t="s">
        <v>6</v>
      </c>
      <c r="L460" s="2" t="str">
        <f aca="true" t="shared" si="66" ref="L460:L471">IF(AND(OR(I460="Identification",I460="ID"),K460="Identifier"),I460,IF(AND(OR(I460="Time",I460="Date"),K460="Date Time"),I460,K460))</f>
        <v>Details</v>
      </c>
      <c r="M460" s="28"/>
      <c r="N460" s="28"/>
      <c r="O460" s="28"/>
      <c r="P460" s="28"/>
      <c r="Q460" s="25" t="s">
        <v>24</v>
      </c>
      <c r="R460" s="9" t="s">
        <v>480</v>
      </c>
      <c r="S460" s="9"/>
      <c r="T460" s="9"/>
      <c r="U460" s="9"/>
      <c r="V460" s="9"/>
      <c r="W460" s="9"/>
      <c r="X460" s="9" t="s">
        <v>178</v>
      </c>
      <c r="Y460" s="9"/>
    </row>
    <row r="461" spans="2:25" ht="12.75">
      <c r="B461"/>
      <c r="C461"/>
      <c r="D461" s="13" t="str">
        <f aca="true" t="shared" si="67" ref="D461:D469">CONCATENATE(H461,IF(AND(J461="",I461=L461),IF(L461="Identification","ID",L461),CONCATENATE(IF(L461="Identification","ID",I461),J461,(IF(K461="Identifier","ID",IF(AND(J461="",K461="Text"),"",K461))))))</f>
        <v>ID</v>
      </c>
      <c r="E461" s="13" t="str">
        <f aca="true" t="shared" si="68" ref="E461:E469">CONCATENATE(IF(F461="","",CONCATENATE(F461,"_ ")),G461,". ",IF(H461="","",CONCATENATE(H461,"_ ")),"",I461,IF(AND(J461="",I461=L461),"",CONCATENATE(". ",IF(J461="","",CONCATENATE(J461,"_ ")),K461)))</f>
        <v>Receipt Line. Identification</v>
      </c>
      <c r="F461"/>
      <c r="G461" s="20" t="s">
        <v>445</v>
      </c>
      <c r="H461" s="20"/>
      <c r="I461" s="105" t="s">
        <v>644</v>
      </c>
      <c r="J461" s="20"/>
      <c r="K461" s="20" t="s">
        <v>559</v>
      </c>
      <c r="L461" s="2" t="str">
        <f t="shared" si="66"/>
        <v>Identification</v>
      </c>
      <c r="M461" s="97"/>
      <c r="N461" s="97"/>
      <c r="O461" s="20"/>
      <c r="P461" s="29" t="s">
        <v>560</v>
      </c>
      <c r="Q461" s="29" t="s">
        <v>98</v>
      </c>
      <c r="R461" s="70" t="s">
        <v>454</v>
      </c>
      <c r="S461" s="70"/>
      <c r="T461" s="70"/>
      <c r="U461" s="70"/>
      <c r="V461" s="70"/>
      <c r="W461" s="70"/>
      <c r="X461" s="70" t="s">
        <v>178</v>
      </c>
      <c r="Y461" s="70"/>
    </row>
    <row r="462" spans="2:25" ht="22.5">
      <c r="B462"/>
      <c r="C462"/>
      <c r="D462" s="13" t="str">
        <f t="shared" si="67"/>
        <v>ReceivedQuantity</v>
      </c>
      <c r="E462" s="13" t="str">
        <f t="shared" si="68"/>
        <v>Receipt Line. Received_ Quantity</v>
      </c>
      <c r="F462"/>
      <c r="G462" s="20" t="s">
        <v>445</v>
      </c>
      <c r="H462" s="20" t="s">
        <v>124</v>
      </c>
      <c r="I462" s="20" t="s">
        <v>592</v>
      </c>
      <c r="J462" s="20"/>
      <c r="K462" s="20" t="s">
        <v>592</v>
      </c>
      <c r="L462" s="2" t="str">
        <f t="shared" si="66"/>
        <v>Quantity</v>
      </c>
      <c r="M462" s="97"/>
      <c r="N462" s="97"/>
      <c r="O462" s="20"/>
      <c r="P462" s="29" t="s">
        <v>560</v>
      </c>
      <c r="Q462" s="29" t="s">
        <v>98</v>
      </c>
      <c r="R462" s="70" t="s">
        <v>486</v>
      </c>
      <c r="S462" s="70"/>
      <c r="T462" s="70"/>
      <c r="U462" s="70"/>
      <c r="V462" s="70"/>
      <c r="W462" s="70"/>
      <c r="X462" s="70" t="s">
        <v>178</v>
      </c>
      <c r="Y462" s="70"/>
    </row>
    <row r="463" spans="2:25" ht="45">
      <c r="B463"/>
      <c r="C463"/>
      <c r="D463" s="13" t="str">
        <f t="shared" si="67"/>
        <v>ShortQuantity</v>
      </c>
      <c r="E463" s="13" t="str">
        <f t="shared" si="68"/>
        <v>Receipt Line. Short_ Quantity</v>
      </c>
      <c r="F463"/>
      <c r="G463" s="20" t="s">
        <v>445</v>
      </c>
      <c r="H463" s="20" t="s">
        <v>487</v>
      </c>
      <c r="I463" s="20" t="s">
        <v>592</v>
      </c>
      <c r="J463" s="20"/>
      <c r="K463" s="20" t="s">
        <v>592</v>
      </c>
      <c r="L463" s="2" t="str">
        <f t="shared" si="66"/>
        <v>Quantity</v>
      </c>
      <c r="M463" s="97"/>
      <c r="N463" s="97"/>
      <c r="O463" s="20"/>
      <c r="P463" s="29" t="s">
        <v>561</v>
      </c>
      <c r="Q463" s="29" t="s">
        <v>98</v>
      </c>
      <c r="R463" s="70" t="s">
        <v>488</v>
      </c>
      <c r="S463" s="70"/>
      <c r="T463" s="70"/>
      <c r="U463" s="70"/>
      <c r="V463" s="70"/>
      <c r="W463" s="70"/>
      <c r="X463" s="70" t="s">
        <v>178</v>
      </c>
      <c r="Y463" s="70"/>
    </row>
    <row r="464" spans="2:25" ht="33.75">
      <c r="B464"/>
      <c r="C464"/>
      <c r="D464" s="13" t="str">
        <f t="shared" si="67"/>
        <v>ShortageActionCode</v>
      </c>
      <c r="E464" s="13" t="str">
        <f t="shared" si="68"/>
        <v>Receipt Line. Shortage_ Action. Code</v>
      </c>
      <c r="F464"/>
      <c r="G464" s="20" t="s">
        <v>445</v>
      </c>
      <c r="H464" s="20" t="s">
        <v>489</v>
      </c>
      <c r="I464" s="20" t="s">
        <v>3</v>
      </c>
      <c r="J464" s="20"/>
      <c r="K464" s="20" t="s">
        <v>590</v>
      </c>
      <c r="L464" s="2" t="str">
        <f t="shared" si="66"/>
        <v>Code</v>
      </c>
      <c r="M464" s="97"/>
      <c r="N464" s="97"/>
      <c r="O464" s="20"/>
      <c r="P464" s="29" t="s">
        <v>561</v>
      </c>
      <c r="Q464" s="29" t="s">
        <v>98</v>
      </c>
      <c r="R464" s="70" t="s">
        <v>490</v>
      </c>
      <c r="S464" s="70"/>
      <c r="T464" s="70"/>
      <c r="U464" s="70"/>
      <c r="V464" s="70"/>
      <c r="W464" s="70"/>
      <c r="X464" s="70" t="s">
        <v>178</v>
      </c>
      <c r="Y464" s="70"/>
    </row>
    <row r="465" spans="2:25" ht="33.75">
      <c r="B465"/>
      <c r="C465"/>
      <c r="D465" s="13" t="str">
        <f t="shared" si="67"/>
        <v>RejectedQuantity</v>
      </c>
      <c r="E465" s="13" t="str">
        <f t="shared" si="68"/>
        <v>Receipt Line. Rejected_ Quantity</v>
      </c>
      <c r="F465"/>
      <c r="G465" s="20" t="s">
        <v>445</v>
      </c>
      <c r="H465" s="20" t="s">
        <v>491</v>
      </c>
      <c r="I465" s="20" t="s">
        <v>592</v>
      </c>
      <c r="J465" s="20"/>
      <c r="K465" s="20" t="s">
        <v>592</v>
      </c>
      <c r="L465" s="2" t="str">
        <f t="shared" si="66"/>
        <v>Quantity</v>
      </c>
      <c r="M465" s="97"/>
      <c r="N465" s="97"/>
      <c r="O465" s="20"/>
      <c r="P465" s="29" t="s">
        <v>561</v>
      </c>
      <c r="Q465" s="29" t="s">
        <v>98</v>
      </c>
      <c r="R465" s="70" t="s">
        <v>492</v>
      </c>
      <c r="S465" s="70"/>
      <c r="T465" s="70"/>
      <c r="U465" s="70"/>
      <c r="V465" s="70"/>
      <c r="W465" s="70"/>
      <c r="X465" s="70" t="s">
        <v>178</v>
      </c>
      <c r="Y465" s="70"/>
    </row>
    <row r="466" spans="2:25" ht="22.5">
      <c r="B466"/>
      <c r="C466"/>
      <c r="D466" s="13" t="str">
        <f t="shared" si="67"/>
        <v>RejectReasonCode</v>
      </c>
      <c r="E466" s="13" t="str">
        <f t="shared" si="68"/>
        <v>Receipt Line. Reject_ Reason. Code</v>
      </c>
      <c r="F466"/>
      <c r="G466" s="20" t="s">
        <v>445</v>
      </c>
      <c r="H466" s="20" t="s">
        <v>493</v>
      </c>
      <c r="I466" s="20" t="s">
        <v>95</v>
      </c>
      <c r="J466" s="20"/>
      <c r="K466" s="20" t="s">
        <v>590</v>
      </c>
      <c r="L466" s="2" t="str">
        <f t="shared" si="66"/>
        <v>Code</v>
      </c>
      <c r="M466" s="97"/>
      <c r="N466" s="97"/>
      <c r="O466" s="20"/>
      <c r="P466" s="29" t="s">
        <v>561</v>
      </c>
      <c r="Q466" s="29" t="s">
        <v>98</v>
      </c>
      <c r="R466" s="70" t="s">
        <v>494</v>
      </c>
      <c r="S466" s="70"/>
      <c r="T466" s="70"/>
      <c r="U466" s="70"/>
      <c r="V466" s="70"/>
      <c r="W466" s="70"/>
      <c r="X466" s="70" t="s">
        <v>178</v>
      </c>
      <c r="Y466" s="70"/>
    </row>
    <row r="467" spans="2:25" ht="33.75">
      <c r="B467"/>
      <c r="C467"/>
      <c r="D467" s="13" t="str">
        <f t="shared" si="67"/>
        <v>RejectActionCode</v>
      </c>
      <c r="E467" s="13" t="str">
        <f t="shared" si="68"/>
        <v>Receipt Line. Reject_ Action. Code</v>
      </c>
      <c r="F467"/>
      <c r="G467" s="20" t="s">
        <v>445</v>
      </c>
      <c r="H467" s="20" t="s">
        <v>493</v>
      </c>
      <c r="I467" s="20" t="s">
        <v>3</v>
      </c>
      <c r="J467" s="20"/>
      <c r="K467" s="20" t="s">
        <v>590</v>
      </c>
      <c r="L467" s="2" t="str">
        <f t="shared" si="66"/>
        <v>Code</v>
      </c>
      <c r="M467" s="97"/>
      <c r="N467" s="97"/>
      <c r="O467" s="20"/>
      <c r="P467" s="29" t="s">
        <v>561</v>
      </c>
      <c r="Q467" s="29" t="s">
        <v>98</v>
      </c>
      <c r="R467" s="70" t="s">
        <v>495</v>
      </c>
      <c r="S467" s="70"/>
      <c r="T467" s="70"/>
      <c r="U467" s="70"/>
      <c r="V467" s="70"/>
      <c r="W467" s="70"/>
      <c r="X467" s="70" t="s">
        <v>178</v>
      </c>
      <c r="Y467" s="70"/>
    </row>
    <row r="468" spans="2:25" ht="22.5">
      <c r="B468"/>
      <c r="C468"/>
      <c r="D468" s="13" t="str">
        <f t="shared" si="67"/>
        <v>ReceivedDate</v>
      </c>
      <c r="E468" s="13" t="str">
        <f t="shared" si="68"/>
        <v>Receipt Line. Received_ Date</v>
      </c>
      <c r="F468"/>
      <c r="G468" s="20" t="s">
        <v>445</v>
      </c>
      <c r="H468" s="20" t="s">
        <v>124</v>
      </c>
      <c r="I468" s="105" t="s">
        <v>14</v>
      </c>
      <c r="J468" s="20"/>
      <c r="K468" s="105" t="s">
        <v>14</v>
      </c>
      <c r="L468" s="2" t="str">
        <f t="shared" si="66"/>
        <v>Date</v>
      </c>
      <c r="M468" s="97"/>
      <c r="N468" s="97"/>
      <c r="O468" s="20"/>
      <c r="P468" s="29" t="s">
        <v>560</v>
      </c>
      <c r="Q468" s="29" t="s">
        <v>98</v>
      </c>
      <c r="R468" s="70" t="s">
        <v>496</v>
      </c>
      <c r="S468" s="70"/>
      <c r="T468" s="70"/>
      <c r="U468" s="70"/>
      <c r="V468" s="70"/>
      <c r="W468" s="70"/>
      <c r="X468" s="70" t="s">
        <v>178</v>
      </c>
      <c r="Y468" s="70"/>
    </row>
    <row r="469" spans="2:25" ht="22.5">
      <c r="B469"/>
      <c r="C469"/>
      <c r="D469" s="13" t="str">
        <f t="shared" si="67"/>
        <v>TimingComplaintCode</v>
      </c>
      <c r="E469" s="13" t="str">
        <f t="shared" si="68"/>
        <v>Receipt Line. Timing_ Complaint. Code</v>
      </c>
      <c r="F469"/>
      <c r="G469" s="20" t="s">
        <v>445</v>
      </c>
      <c r="H469" s="20" t="s">
        <v>497</v>
      </c>
      <c r="I469" s="20" t="s">
        <v>498</v>
      </c>
      <c r="J469" s="20"/>
      <c r="K469" s="20" t="s">
        <v>590</v>
      </c>
      <c r="L469" s="2" t="str">
        <f t="shared" si="66"/>
        <v>Code</v>
      </c>
      <c r="M469" s="97"/>
      <c r="N469" s="97"/>
      <c r="O469" s="20"/>
      <c r="P469" s="29" t="s">
        <v>561</v>
      </c>
      <c r="Q469" s="29" t="s">
        <v>98</v>
      </c>
      <c r="R469" s="70" t="s">
        <v>499</v>
      </c>
      <c r="S469" s="70"/>
      <c r="T469" s="70"/>
      <c r="U469" s="70"/>
      <c r="V469" s="70"/>
      <c r="W469" s="70"/>
      <c r="X469" s="70" t="s">
        <v>178</v>
      </c>
      <c r="Y469" s="70"/>
    </row>
    <row r="470" spans="2:25" ht="22.5">
      <c r="B470" s="11"/>
      <c r="C470" s="11"/>
      <c r="D470" s="12" t="str">
        <f>CONCATENATE(IF(M470="","",CONCATENATE(M470,"")),"",N470)</f>
        <v>Delivery Schedule</v>
      </c>
      <c r="E470" s="12" t="str">
        <f>CONCATENATE(IF(F470="","",CONCATENATE(F470,"_ ")),G470,". ",IF(M470="","",CONCATENATE(M470,"_ ")),"",N470)</f>
        <v>Receipt Line. Delivery Schedule</v>
      </c>
      <c r="F470" s="11"/>
      <c r="G470" s="22" t="s">
        <v>445</v>
      </c>
      <c r="H470" s="22"/>
      <c r="I470" s="125" t="s">
        <v>221</v>
      </c>
      <c r="J470" s="47"/>
      <c r="K470" s="125" t="s">
        <v>221</v>
      </c>
      <c r="L470" s="2" t="str">
        <f t="shared" si="66"/>
        <v>Delivery Schedule</v>
      </c>
      <c r="M470" s="22"/>
      <c r="N470" s="22" t="s">
        <v>221</v>
      </c>
      <c r="O470" s="22"/>
      <c r="P470" s="22" t="s">
        <v>560</v>
      </c>
      <c r="Q470" s="16" t="s">
        <v>25</v>
      </c>
      <c r="R470" s="126" t="s">
        <v>478</v>
      </c>
      <c r="S470" s="126"/>
      <c r="T470" s="126"/>
      <c r="U470" s="126"/>
      <c r="V470" s="126"/>
      <c r="W470" s="126"/>
      <c r="X470" s="126" t="s">
        <v>178</v>
      </c>
      <c r="Y470" s="126"/>
    </row>
    <row r="471" spans="2:25" ht="22.5">
      <c r="B471" s="11"/>
      <c r="C471" s="11"/>
      <c r="D471" s="12" t="str">
        <f>CONCATENATE(IF(M471="","",CONCATENATE(M471,"")),"",N471)</f>
        <v>ReferencedTransport Handling Unit</v>
      </c>
      <c r="E471" s="12" t="str">
        <f>CONCATENATE(IF(F471="","",CONCATENATE(F471,"_ ")),G471,". ",IF(M471="","",CONCATENATE(M471,"_ ")),"",N471)</f>
        <v>Receipt Line. Referenced_ Transport Handling Unit</v>
      </c>
      <c r="F471" s="11"/>
      <c r="G471" s="22" t="s">
        <v>445</v>
      </c>
      <c r="H471" s="125" t="s">
        <v>49</v>
      </c>
      <c r="I471" s="125" t="s">
        <v>463</v>
      </c>
      <c r="J471" s="47"/>
      <c r="K471" s="125" t="s">
        <v>463</v>
      </c>
      <c r="L471" s="2" t="str">
        <f t="shared" si="66"/>
        <v>Transport Handling Unit</v>
      </c>
      <c r="M471" s="22" t="s">
        <v>49</v>
      </c>
      <c r="N471" s="22" t="s">
        <v>463</v>
      </c>
      <c r="O471" s="22"/>
      <c r="P471" s="22" t="s">
        <v>560</v>
      </c>
      <c r="Q471" s="16" t="s">
        <v>25</v>
      </c>
      <c r="R471" s="126" t="s">
        <v>483</v>
      </c>
      <c r="S471" s="126"/>
      <c r="T471" s="126"/>
      <c r="U471" s="126"/>
      <c r="V471" s="126"/>
      <c r="W471" s="126"/>
      <c r="X471" s="126" t="s">
        <v>178</v>
      </c>
      <c r="Y471" s="126"/>
    </row>
    <row r="472" spans="2:25" ht="45">
      <c r="B472" s="9"/>
      <c r="C472" s="9"/>
      <c r="D472" s="15" t="str">
        <f>CONCATENATE(IF(F472="","",CONCATENATE(F472,"")),"",G472)</f>
        <v>ReceivedTransport Handling Unit</v>
      </c>
      <c r="E472" s="15" t="str">
        <f>CONCATENATE(IF(F472="","",CONCATENATE(F472,"_ ")),"",G472,". Details")</f>
        <v>Received_ Transport Handling Unit. Details</v>
      </c>
      <c r="F472" s="9" t="s">
        <v>124</v>
      </c>
      <c r="G472" s="9" t="s">
        <v>463</v>
      </c>
      <c r="H472" s="19"/>
      <c r="I472" s="107" t="s">
        <v>6</v>
      </c>
      <c r="J472" s="19"/>
      <c r="K472" s="107" t="s">
        <v>6</v>
      </c>
      <c r="L472" s="2" t="str">
        <f>IF(AND(OR(I472="Identification",I472="ID"),K472="Identifier"),I472,IF(AND(OR(I472="Time",I472="Date"),K472="Date Time"),I472,K472))</f>
        <v>Details</v>
      </c>
      <c r="M472" s="96"/>
      <c r="N472" s="96"/>
      <c r="O472" s="9"/>
      <c r="P472" s="9"/>
      <c r="Q472" s="9" t="s">
        <v>24</v>
      </c>
      <c r="R472" s="9" t="s">
        <v>464</v>
      </c>
      <c r="S472" s="9"/>
      <c r="T472" s="9"/>
      <c r="U472" s="9"/>
      <c r="V472" s="9"/>
      <c r="W472" s="9"/>
      <c r="X472" s="9" t="s">
        <v>178</v>
      </c>
      <c r="Y472" s="9"/>
    </row>
    <row r="473" spans="2:25" ht="22.5">
      <c r="B473"/>
      <c r="C473"/>
      <c r="D473" s="13" t="str">
        <f>CONCATENATE(H473,IF(AND(J473="",I473=L473),IF(L473="Identification","ID",L473),CONCATENATE(IF(L473="Identification","ID",I473),J473,(IF(K473="Identifier","ID",IF(AND(J473="",K473="Text"),"",K473))))))</f>
        <v>ID</v>
      </c>
      <c r="E473" s="13" t="str">
        <f>CONCATENATE(IF(F473="","",CONCATENATE(F473,"_ ")),G473,". ",IF(H473="","",CONCATENATE(H473,"_ ")),"",I473,IF(AND(J473="",I473=L473),"",CONCATENATE(". ",IF(J473="","",CONCATENATE(J473,"_ ")),K473)))</f>
        <v>Received_ Transport Handling Unit. Identification</v>
      </c>
      <c r="F473" s="1" t="s">
        <v>124</v>
      </c>
      <c r="G473" s="1" t="s">
        <v>463</v>
      </c>
      <c r="I473" s="112" t="s">
        <v>644</v>
      </c>
      <c r="J473" s="1"/>
      <c r="K473" s="1" t="s">
        <v>559</v>
      </c>
      <c r="L473" s="2" t="str">
        <f>IF(AND(OR(I473="Identification",I473="ID"),K473="Identifier"),I473,IF(AND(OR(I473="Time",I473="Date"),K473="Date Time"),I473,K473))</f>
        <v>Identification</v>
      </c>
      <c r="P473" s="1" t="s">
        <v>560</v>
      </c>
      <c r="Q473" s="1" t="s">
        <v>98</v>
      </c>
      <c r="R473" s="1" t="s">
        <v>465</v>
      </c>
      <c r="S473" s="1"/>
      <c r="T473" s="1"/>
      <c r="U473" s="1"/>
      <c r="V473" s="1"/>
      <c r="W473" s="1"/>
      <c r="X473" s="1" t="s">
        <v>178</v>
      </c>
      <c r="Y473" s="1"/>
    </row>
    <row r="474" spans="2:25" ht="22.5">
      <c r="B474"/>
      <c r="C474"/>
      <c r="D474" s="13" t="str">
        <f>CONCATENATE(H474,IF(AND(J474="",I474=L474),IF(L474="Identification","ID",L474),CONCATENATE(IF(L474="Identification","ID",I474),J474,(IF(K474="Identifier","ID",IF(AND(J474="",K474="Text"),"",K474))))))</f>
        <v>TypeCode</v>
      </c>
      <c r="E474" s="13" t="str">
        <f>CONCATENATE(IF(F474="","",CONCATENATE(F474,"_ ")),G474,". ",IF(H474="","",CONCATENATE(H474,"_ ")),"",I474,IF(AND(J474="",I474=L474),"",CONCATENATE(". ",IF(J474="","",CONCATENATE(J474,"_ ")),K474)))</f>
        <v>Received_ Transport Handling Unit. Type. Code</v>
      </c>
      <c r="F474" s="1" t="s">
        <v>124</v>
      </c>
      <c r="G474" s="1" t="s">
        <v>463</v>
      </c>
      <c r="I474" s="1" t="s">
        <v>8</v>
      </c>
      <c r="J474" s="1"/>
      <c r="K474" s="1" t="s">
        <v>590</v>
      </c>
      <c r="P474" s="1" t="s">
        <v>560</v>
      </c>
      <c r="Q474" s="1" t="s">
        <v>98</v>
      </c>
      <c r="R474" s="1" t="s">
        <v>466</v>
      </c>
      <c r="S474" s="1"/>
      <c r="T474" s="1"/>
      <c r="U474" s="1"/>
      <c r="V474" s="1"/>
      <c r="W474" s="1"/>
      <c r="X474" s="1" t="s">
        <v>178</v>
      </c>
      <c r="Y474" s="1"/>
    </row>
    <row r="475" spans="2:25" ht="33.75">
      <c r="B475" s="11"/>
      <c r="C475" s="11"/>
      <c r="D475" s="12" t="str">
        <f>CONCATENATE(IF(M475="","",CONCATENATE(M475,"")),"",N475)</f>
        <v>Handling UnitReceipt Line</v>
      </c>
      <c r="E475" s="12" t="str">
        <f>CONCATENATE(IF(F475="","",CONCATENATE(F475,"_ ")),G475,". ",IF(M475="","",CONCATENATE(M475,"_ ")),"",N475)</f>
        <v>Received_ Transport Handling Unit. Handling Unit_ Receipt Line</v>
      </c>
      <c r="F475" s="11" t="s">
        <v>124</v>
      </c>
      <c r="G475" s="11" t="s">
        <v>463</v>
      </c>
      <c r="H475" s="112" t="s">
        <v>467</v>
      </c>
      <c r="I475" s="112" t="s">
        <v>445</v>
      </c>
      <c r="J475" s="47"/>
      <c r="K475" s="112" t="s">
        <v>445</v>
      </c>
      <c r="L475" s="2" t="str">
        <f>IF(AND(OR(I475="Identification",I475="ID"),K475="Identifier"),I475,IF(AND(OR(I475="Time",I475="Date"),K475="Date Time"),I475,K475))</f>
        <v>Receipt Line</v>
      </c>
      <c r="M475" s="11" t="s">
        <v>467</v>
      </c>
      <c r="N475" s="11" t="s">
        <v>445</v>
      </c>
      <c r="O475" s="11"/>
      <c r="P475" s="11" t="s">
        <v>656</v>
      </c>
      <c r="Q475" s="112" t="s">
        <v>25</v>
      </c>
      <c r="R475" s="11" t="s">
        <v>469</v>
      </c>
      <c r="S475" s="11"/>
      <c r="T475" s="11"/>
      <c r="U475" s="11"/>
      <c r="V475" s="11"/>
      <c r="W475" s="11"/>
      <c r="X475" s="11" t="s">
        <v>178</v>
      </c>
      <c r="Y475" s="11"/>
    </row>
    <row r="476" spans="2:25" ht="22.5">
      <c r="B476" s="9"/>
      <c r="C476" s="9"/>
      <c r="D476" s="15" t="str">
        <f>CONCATENATE(IF(F476="","",CONCATENATE(F476,"")),"",G476)</f>
        <v>ReferencedCatalogue</v>
      </c>
      <c r="E476" s="15" t="str">
        <f>CONCATENATE(IF(F476="","",CONCATENATE(F476,"_ ")),"",G476,". Details")</f>
        <v>Referenced_ Catalogue. Details</v>
      </c>
      <c r="F476" s="9" t="s">
        <v>49</v>
      </c>
      <c r="G476" s="9" t="s">
        <v>50</v>
      </c>
      <c r="H476" s="61"/>
      <c r="I476" s="25" t="s">
        <v>6</v>
      </c>
      <c r="J476" s="25"/>
      <c r="K476" s="25" t="s">
        <v>6</v>
      </c>
      <c r="L476" s="25"/>
      <c r="M476" s="46"/>
      <c r="N476" s="46"/>
      <c r="O476" s="61"/>
      <c r="P476" s="26"/>
      <c r="Q476" s="19" t="s">
        <v>24</v>
      </c>
      <c r="R476" s="27" t="s">
        <v>54</v>
      </c>
      <c r="S476" s="27" t="s">
        <v>178</v>
      </c>
      <c r="T476" s="27"/>
      <c r="U476" s="27" t="s">
        <v>178</v>
      </c>
      <c r="V476" s="27"/>
      <c r="W476" s="27" t="s">
        <v>178</v>
      </c>
      <c r="X476" s="27" t="s">
        <v>178</v>
      </c>
      <c r="Y476" s="27" t="s">
        <v>178</v>
      </c>
    </row>
    <row r="477" spans="2:25" ht="12.75">
      <c r="B477" s="2"/>
      <c r="C477" s="2"/>
      <c r="D477" s="13" t="str">
        <f>CONCATENATE(H477,IF(AND(J477="",I477=L477),IF(L477="Identification","ID",L477),CONCATENATE(IF(L477="Identification","ID",I477),J477,(IF(K477="Identifier","ID",IF(AND(J477="",K477="Text"),"",K477))))))</f>
        <v>Identifier</v>
      </c>
      <c r="E477" s="13" t="str">
        <f>CONCATENATE(IF(F477="","",CONCATENATE(F477,"_ ")),G477,". ",IF(H477="","",CONCATENATE(H477,"_ ")),"",I477,IF(AND(J477="",I477=L477),"",CONCATENATE(". ",IF(J477="","",CONCATENATE(J477,"_ ")),K477)))</f>
        <v>Catalogue. Identifier</v>
      </c>
      <c r="F477" s="2"/>
      <c r="G477" s="2" t="s">
        <v>50</v>
      </c>
      <c r="H477" s="2"/>
      <c r="I477" s="35" t="s">
        <v>559</v>
      </c>
      <c r="J477" s="17"/>
      <c r="K477" s="17" t="s">
        <v>559</v>
      </c>
      <c r="L477" s="35" t="str">
        <f aca="true" t="shared" si="69" ref="L477:L483">IF(AND(OR(I477="Identification",I477="ID"),K477="Identifier"),I477,IF(AND(OR(I477="Time",I477="Date"),K477="Date Time"),I477,K477))</f>
        <v>Identifier</v>
      </c>
      <c r="M477" s="42"/>
      <c r="N477" s="42"/>
      <c r="O477" s="35"/>
      <c r="P477" s="17" t="s">
        <v>560</v>
      </c>
      <c r="Q477" s="24" t="s">
        <v>98</v>
      </c>
      <c r="R477" s="54" t="s">
        <v>53</v>
      </c>
      <c r="S477" s="54" t="s">
        <v>178</v>
      </c>
      <c r="T477" s="54"/>
      <c r="U477" s="54" t="s">
        <v>178</v>
      </c>
      <c r="V477" s="54"/>
      <c r="W477" s="54" t="s">
        <v>178</v>
      </c>
      <c r="X477" s="54" t="s">
        <v>178</v>
      </c>
      <c r="Y477" s="54" t="s">
        <v>178</v>
      </c>
    </row>
    <row r="478" spans="2:25" ht="12.75">
      <c r="B478" s="2"/>
      <c r="C478" s="2"/>
      <c r="D478" s="13" t="str">
        <f>CONCATENATE(H478,IF(AND(J478="",I478=L478),IF(L478="Identification","ID",L478),CONCATENATE(IF(L478="Identification","ID",I478),J478,(IF(K478="Identifier","ID",IF(AND(J478="",K478="Text"),"",K478))))))</f>
        <v>IssueDate</v>
      </c>
      <c r="E478" s="13" t="str">
        <f>CONCATENATE(IF(F478="","",CONCATENATE(F478,"_ ")),G478,". ",IF(H478="","",CONCATENATE(H478,"_ ")),"",I478,IF(AND(J478="",I478=L478),"",CONCATENATE(". ",IF(J478="","",CONCATENATE(J478,"_ ")),K478)))</f>
        <v>Catalogue. Issue_ Date</v>
      </c>
      <c r="F478" s="2"/>
      <c r="G478" s="2" t="s">
        <v>50</v>
      </c>
      <c r="H478" s="35" t="s">
        <v>16</v>
      </c>
      <c r="I478" s="35" t="s">
        <v>14</v>
      </c>
      <c r="J478" s="35"/>
      <c r="K478" s="35" t="s">
        <v>14</v>
      </c>
      <c r="L478" s="35" t="str">
        <f t="shared" si="69"/>
        <v>Date</v>
      </c>
      <c r="M478" s="42"/>
      <c r="N478" s="42"/>
      <c r="O478" s="35"/>
      <c r="P478" s="35" t="s">
        <v>561</v>
      </c>
      <c r="Q478" s="24" t="s">
        <v>98</v>
      </c>
      <c r="R478" s="54" t="s">
        <v>55</v>
      </c>
      <c r="S478" s="54" t="s">
        <v>178</v>
      </c>
      <c r="T478" s="54"/>
      <c r="U478" s="54" t="s">
        <v>178</v>
      </c>
      <c r="V478" s="54"/>
      <c r="W478" s="54" t="s">
        <v>178</v>
      </c>
      <c r="X478" s="54" t="s">
        <v>178</v>
      </c>
      <c r="Y478" s="54" t="s">
        <v>178</v>
      </c>
    </row>
    <row r="479" spans="2:25" ht="22.5">
      <c r="B479" s="9"/>
      <c r="C479" s="9"/>
      <c r="D479" s="15" t="str">
        <f>CONCATENATE(IF(F479="","",CONCATENATE(F479,"")),"",G479)</f>
        <v>ReferencedDespatch Advice</v>
      </c>
      <c r="E479" s="15" t="str">
        <f>CONCATENATE(IF(F479="","",CONCATENATE(F479,"_ ")),"",G479,". Details")</f>
        <v>Referenced_ Despatch Advice. Details</v>
      </c>
      <c r="F479" s="9" t="s">
        <v>49</v>
      </c>
      <c r="G479" s="28" t="s">
        <v>385</v>
      </c>
      <c r="H479" s="49"/>
      <c r="I479" s="49"/>
      <c r="J479" s="49"/>
      <c r="K479" s="110" t="s">
        <v>6</v>
      </c>
      <c r="L479" s="2" t="str">
        <f t="shared" si="69"/>
        <v>Details</v>
      </c>
      <c r="M479" s="28"/>
      <c r="N479" s="28"/>
      <c r="O479" s="28"/>
      <c r="P479" s="28"/>
      <c r="Q479" s="25" t="s">
        <v>24</v>
      </c>
      <c r="R479" s="109" t="s">
        <v>387</v>
      </c>
      <c r="S479" s="136"/>
      <c r="T479" s="136"/>
      <c r="U479" s="136"/>
      <c r="V479" s="136"/>
      <c r="W479" s="136"/>
      <c r="X479" s="136" t="s">
        <v>178</v>
      </c>
      <c r="Y479" s="136" t="s">
        <v>178</v>
      </c>
    </row>
    <row r="480" spans="2:25" ht="22.5">
      <c r="B480"/>
      <c r="C480"/>
      <c r="D480" s="13" t="str">
        <f>CONCATENATE(H480,IF(AND(J480="",I480=L480),IF(L480="Identification","ID",L480),CONCATENATE(IF(L480="Identification","ID",I480),J480,(IF(K480="Identifier","ID",IF(AND(J480="",K480="Text"),"",K480))))))</f>
        <v>ID</v>
      </c>
      <c r="E480" s="13" t="str">
        <f>CONCATENATE(IF(F480="","",CONCATENATE(F480,"_ ")),G480,". ",IF(H480="","",CONCATENATE(H480,"_ ")),"",I480,IF(AND(J480="",I480=L480),"",CONCATENATE(". ",IF(J480="","",CONCATENATE(J480,"_ ")),K480)))</f>
        <v>Referenced_ Despatch Advice. Identification</v>
      </c>
      <c r="F480" s="1" t="s">
        <v>49</v>
      </c>
      <c r="G480" s="17" t="s">
        <v>385</v>
      </c>
      <c r="H480" s="17"/>
      <c r="I480" s="17" t="s">
        <v>644</v>
      </c>
      <c r="J480" s="17"/>
      <c r="K480" s="20" t="s">
        <v>559</v>
      </c>
      <c r="L480" s="2" t="str">
        <f t="shared" si="69"/>
        <v>Identification</v>
      </c>
      <c r="M480" s="97"/>
      <c r="N480" s="97"/>
      <c r="O480" s="17"/>
      <c r="P480" s="17" t="s">
        <v>560</v>
      </c>
      <c r="Q480" s="17" t="s">
        <v>98</v>
      </c>
      <c r="R480" s="113" t="s">
        <v>386</v>
      </c>
      <c r="S480" s="113"/>
      <c r="T480" s="113"/>
      <c r="U480" s="113"/>
      <c r="V480" s="113"/>
      <c r="W480" s="113"/>
      <c r="X480" s="113" t="s">
        <v>178</v>
      </c>
      <c r="Y480" s="113" t="s">
        <v>178</v>
      </c>
    </row>
    <row r="481" spans="2:25" ht="22.5">
      <c r="B481"/>
      <c r="C481"/>
      <c r="D481" s="13" t="str">
        <f>CONCATENATE(H481,IF(AND(J481="",I481=L481),IF(L481="Identification","ID",L481),CONCATENATE(IF(L481="Identification","ID",I481),J481,(IF(K481="Identifier","ID",IF(AND(J481="",K481="Text"),"",K481))))))</f>
        <v>IssueDate</v>
      </c>
      <c r="E481" s="13" t="str">
        <f>CONCATENATE(IF(F481="","",CONCATENATE(F481,"_ ")),G481,". ",IF(H481="","",CONCATENATE(H481,"_ ")),"",I481,IF(AND(J481="",I481=L481),"",CONCATENATE(". ",IF(J481="","",CONCATENATE(J481,"_ ")),K481)))</f>
        <v>Referenced_ Despatch Advice. Issue_ Date</v>
      </c>
      <c r="F481" s="1" t="s">
        <v>49</v>
      </c>
      <c r="G481" s="17" t="s">
        <v>385</v>
      </c>
      <c r="H481" s="17" t="s">
        <v>16</v>
      </c>
      <c r="I481" s="17" t="s">
        <v>14</v>
      </c>
      <c r="J481" s="17"/>
      <c r="K481" s="112" t="s">
        <v>14</v>
      </c>
      <c r="L481" s="2" t="str">
        <f t="shared" si="69"/>
        <v>Date</v>
      </c>
      <c r="M481" s="97"/>
      <c r="N481" s="97"/>
      <c r="O481" s="17"/>
      <c r="P481" s="17" t="s">
        <v>560</v>
      </c>
      <c r="Q481" s="17" t="s">
        <v>98</v>
      </c>
      <c r="R481" s="113" t="s">
        <v>384</v>
      </c>
      <c r="S481" s="113"/>
      <c r="T481" s="113"/>
      <c r="U481" s="113"/>
      <c r="V481" s="113"/>
      <c r="W481" s="113"/>
      <c r="X481" s="113" t="s">
        <v>178</v>
      </c>
      <c r="Y481" s="113" t="s">
        <v>178</v>
      </c>
    </row>
    <row r="482" spans="2:25" ht="56.25">
      <c r="B482" s="98"/>
      <c r="C482" s="98"/>
      <c r="D482" s="15" t="str">
        <f>CONCATENATE(IF(F482="","",CONCATENATE(F482,"")),"",G482)</f>
        <v>ReferencedDespatch Line</v>
      </c>
      <c r="E482" s="15" t="str">
        <f>CONCATENATE(IF(F482="","",CONCATENATE(F482,"_ ")),"",G482,". Details")</f>
        <v>Referenced_ Despatch Line. Details</v>
      </c>
      <c r="F482" s="9" t="s">
        <v>49</v>
      </c>
      <c r="G482" s="28" t="s">
        <v>447</v>
      </c>
      <c r="H482" s="49"/>
      <c r="I482" s="49"/>
      <c r="J482" s="49"/>
      <c r="K482" s="122" t="s">
        <v>6</v>
      </c>
      <c r="L482" s="2" t="str">
        <f t="shared" si="69"/>
        <v>Details</v>
      </c>
      <c r="M482" s="28"/>
      <c r="N482" s="28"/>
      <c r="O482" s="28"/>
      <c r="P482" s="28"/>
      <c r="Q482" s="25" t="s">
        <v>24</v>
      </c>
      <c r="R482" s="9" t="s">
        <v>515</v>
      </c>
      <c r="S482" s="9"/>
      <c r="T482" s="9"/>
      <c r="U482" s="9"/>
      <c r="V482" s="9"/>
      <c r="W482" s="9"/>
      <c r="X482" s="136" t="s">
        <v>178</v>
      </c>
      <c r="Y482" s="136" t="s">
        <v>178</v>
      </c>
    </row>
    <row r="483" spans="2:25" ht="33.75">
      <c r="B483"/>
      <c r="C483"/>
      <c r="D483" s="13" t="str">
        <f>CONCATENATE(H483,IF(AND(J483="",I483=L483),IF(L483="Identification","ID",L483),CONCATENATE(IF(L483="Identification","ID",I483),J483,(IF(K483="Identifier","ID",IF(AND(J483="",K483="Text"),"",K483))))))</f>
        <v>LineIdID</v>
      </c>
      <c r="E483" s="13" t="str">
        <f>CONCATENATE(IF(F483="","",CONCATENATE(F483,"_ ")),G483,". ",IF(H483="","",CONCATENATE(H483,"_ ")),"",I483,IF(AND(J483="",I483=L483),"",CONCATENATE(". ",IF(J483="","",CONCATENATE(J483,"_ ")),K483)))</f>
        <v>Referenced_ Despatch Line. LineId. Identifier</v>
      </c>
      <c r="F483" s="1" t="s">
        <v>49</v>
      </c>
      <c r="G483" s="17" t="s">
        <v>447</v>
      </c>
      <c r="H483" s="17"/>
      <c r="I483" s="17" t="s">
        <v>453</v>
      </c>
      <c r="J483" s="17"/>
      <c r="K483" s="20" t="s">
        <v>559</v>
      </c>
      <c r="L483" s="2" t="str">
        <f t="shared" si="69"/>
        <v>Identifier</v>
      </c>
      <c r="M483" s="97"/>
      <c r="N483" s="97"/>
      <c r="O483" s="17"/>
      <c r="P483" s="17" t="s">
        <v>560</v>
      </c>
      <c r="Q483" s="17" t="s">
        <v>98</v>
      </c>
      <c r="R483" s="113" t="s">
        <v>452</v>
      </c>
      <c r="S483" s="113"/>
      <c r="T483" s="113"/>
      <c r="U483" s="113"/>
      <c r="V483" s="113"/>
      <c r="W483" s="113"/>
      <c r="X483" s="113" t="s">
        <v>178</v>
      </c>
      <c r="Y483" s="113" t="s">
        <v>178</v>
      </c>
    </row>
    <row r="484" spans="2:27" ht="22.5">
      <c r="B484"/>
      <c r="C484"/>
      <c r="D484" s="13" t="str">
        <f>CONCATENATE(H484,IF(AND(J484="",I484=L484),IF(L484="Identification","ID",L484),CONCATENATE(IF(L484="Identification","ID",I484),J484,(IF(K484="Identifier","ID",IF(AND(J484="",K484="Text"),"",K484))))))</f>
        <v>Order Line IdentificationID</v>
      </c>
      <c r="E484" s="13" t="str">
        <f>CONCATENATE(IF(F484="","",CONCATENATE(F484,"_ ")),G484,". ",IF(H484="","",CONCATENATE(H484,"_ ")),"",I484,IF(AND(J484="",I484=L484),"",CONCATENATE(". ",IF(J484="","",CONCATENATE(J484,"_ ")),K484)))</f>
        <v>Referenced_ Despatch Line. Order Line Identification. Identifier</v>
      </c>
      <c r="F484" s="1" t="s">
        <v>49</v>
      </c>
      <c r="G484" s="17" t="s">
        <v>447</v>
      </c>
      <c r="H484" s="17"/>
      <c r="I484" s="125" t="s">
        <v>473</v>
      </c>
      <c r="J484" s="17"/>
      <c r="K484" s="20" t="s">
        <v>559</v>
      </c>
      <c r="L484" s="2"/>
      <c r="M484" s="97"/>
      <c r="N484" s="97"/>
      <c r="O484" s="17"/>
      <c r="P484" s="17" t="s">
        <v>656</v>
      </c>
      <c r="Q484" s="17" t="s">
        <v>98</v>
      </c>
      <c r="R484" s="113" t="s">
        <v>503</v>
      </c>
      <c r="S484" s="113"/>
      <c r="T484" s="113"/>
      <c r="U484" s="113"/>
      <c r="V484" s="113"/>
      <c r="W484" s="113"/>
      <c r="X484" s="113" t="s">
        <v>178</v>
      </c>
      <c r="Y484" s="113"/>
      <c r="AA484" s="6" t="s">
        <v>502</v>
      </c>
    </row>
    <row r="485" spans="2:27" ht="22.5">
      <c r="B485"/>
      <c r="C485"/>
      <c r="D485" s="13" t="str">
        <f>CONCATENATE(H485,IF(AND(J485="",I485=L485),IF(L485="Identification","ID",L485),CONCATENATE(IF(L485="Identification","ID",I485),J485,(IF(K485="Identifier","ID",IF(AND(J485="",K485="Text"),"",K485))))))</f>
        <v>DespatchedQuantity</v>
      </c>
      <c r="E485" s="13" t="str">
        <f>CONCATENATE(IF(F485="","",CONCATENATE(F485,"_ ")),G485,". ",IF(H485="","",CONCATENATE(H485,"_ ")),"",I485,IF(AND(J485="",I485=L485),"",CONCATENATE(". ",IF(J485="","",CONCATENATE(J485,"_ ")),K485)))</f>
        <v>Referenced_ Despatch Line. Despatched_ Quantity</v>
      </c>
      <c r="F485" s="1" t="s">
        <v>49</v>
      </c>
      <c r="G485" s="17" t="s">
        <v>447</v>
      </c>
      <c r="H485" s="17" t="s">
        <v>462</v>
      </c>
      <c r="I485" s="17" t="s">
        <v>592</v>
      </c>
      <c r="J485" s="17"/>
      <c r="K485" s="20" t="s">
        <v>592</v>
      </c>
      <c r="L485" s="2" t="str">
        <f>IF(AND(OR(I485="Identification",I485="ID"),K485="Identifier"),I485,IF(AND(OR(I485="Time",I485="Date"),K485="Date Time"),I485,K485))</f>
        <v>Quantity</v>
      </c>
      <c r="M485" s="97"/>
      <c r="N485" s="97"/>
      <c r="O485" s="17"/>
      <c r="P485" s="17" t="s">
        <v>560</v>
      </c>
      <c r="Q485" s="17" t="s">
        <v>98</v>
      </c>
      <c r="R485" s="1" t="s">
        <v>474</v>
      </c>
      <c r="S485" s="1"/>
      <c r="T485" s="1"/>
      <c r="U485" s="1"/>
      <c r="V485" s="1"/>
      <c r="W485" s="1"/>
      <c r="X485" s="1" t="s">
        <v>178</v>
      </c>
      <c r="Y485" s="1"/>
      <c r="AA485" s="6" t="s">
        <v>502</v>
      </c>
    </row>
    <row r="486" spans="2:27" ht="45">
      <c r="B486"/>
      <c r="C486"/>
      <c r="D486" s="13" t="str">
        <f>CONCATENATE(H486,IF(AND(J486="",I486=L486),IF(L486="Identification","ID",L486),CONCATENATE(IF(L486="Identification","ID",I486),J486,(IF(K486="Identifier","ID",IF(AND(J486="",K486="Text"),"",K486))))))</f>
        <v>To FollowQuantity</v>
      </c>
      <c r="E486" s="13" t="str">
        <f>CONCATENATE(IF(F486="","",CONCATENATE(F486,"_ ")),G486,". ",IF(H486="","",CONCATENATE(H486,"_ ")),"",I486,IF(AND(J486="",I486=L486),"",CONCATENATE(". ",IF(J486="","",CONCATENATE(J486,"_ ")),K486)))</f>
        <v>Referenced_ Despatch Line. To Follow_ Quantity</v>
      </c>
      <c r="F486" s="1" t="s">
        <v>49</v>
      </c>
      <c r="G486" s="17" t="s">
        <v>447</v>
      </c>
      <c r="H486" s="17" t="s">
        <v>475</v>
      </c>
      <c r="I486" s="17" t="s">
        <v>592</v>
      </c>
      <c r="J486" s="17"/>
      <c r="K486" s="20" t="s">
        <v>592</v>
      </c>
      <c r="L486" s="2" t="str">
        <f>IF(AND(OR(I486="Identification",I486="ID"),K486="Identifier"),I486,IF(AND(OR(I486="Time",I486="Date"),K486="Date Time"),I486,K486))</f>
        <v>Quantity</v>
      </c>
      <c r="M486" s="97"/>
      <c r="N486" s="97"/>
      <c r="O486" s="17"/>
      <c r="P486" s="17" t="s">
        <v>561</v>
      </c>
      <c r="Q486" s="17" t="s">
        <v>98</v>
      </c>
      <c r="R486" s="1" t="s">
        <v>476</v>
      </c>
      <c r="S486" s="1"/>
      <c r="T486" s="1"/>
      <c r="U486" s="1"/>
      <c r="V486" s="1"/>
      <c r="W486" s="1"/>
      <c r="X486" s="1" t="s">
        <v>178</v>
      </c>
      <c r="Y486" s="1"/>
      <c r="AA486" s="6" t="s">
        <v>502</v>
      </c>
    </row>
    <row r="487" spans="2:27" ht="33.75">
      <c r="B487"/>
      <c r="C487"/>
      <c r="D487" s="13" t="str">
        <f>CONCATENATE(H487,IF(AND(J487="",I487=L487),IF(L487="Identification","ID",L487),CONCATENATE(IF(L487="Identification","ID",I487),J487,(IF(K487="Identifier","ID",IF(AND(J487="",K487="Text"),"",K487))))))</f>
        <v>To FollowActionCode</v>
      </c>
      <c r="E487" s="13" t="str">
        <f>CONCATENATE(IF(F487="","",CONCATENATE(F487,"_ ")),G487,". ",IF(H487="","",CONCATENATE(H487,"_ ")),"",I487,IF(AND(J487="",I487=L487),"",CONCATENATE(". ",IF(J487="","",CONCATENATE(J487,"_ ")),K487)))</f>
        <v>Referenced_ Despatch Line. To Follow_ Action. Code</v>
      </c>
      <c r="F487" s="1" t="s">
        <v>49</v>
      </c>
      <c r="G487" s="17" t="s">
        <v>447</v>
      </c>
      <c r="H487" s="17" t="s">
        <v>475</v>
      </c>
      <c r="I487" s="17" t="s">
        <v>3</v>
      </c>
      <c r="J487" s="17"/>
      <c r="K487" s="20" t="s">
        <v>590</v>
      </c>
      <c r="L487" s="2" t="str">
        <f>IF(AND(OR(I487="Identification",I487="ID"),K487="Identifier"),I487,IF(AND(OR(I487="Time",I487="Date"),K487="Date Time"),I487,K487))</f>
        <v>Code</v>
      </c>
      <c r="M487" s="97"/>
      <c r="N487" s="97"/>
      <c r="O487" s="17"/>
      <c r="P487" s="17" t="s">
        <v>561</v>
      </c>
      <c r="Q487" s="17" t="s">
        <v>98</v>
      </c>
      <c r="R487" s="1" t="s">
        <v>501</v>
      </c>
      <c r="S487" s="1"/>
      <c r="T487" s="1"/>
      <c r="U487" s="1"/>
      <c r="V487" s="1"/>
      <c r="W487" s="1"/>
      <c r="X487" s="1" t="s">
        <v>178</v>
      </c>
      <c r="Y487" s="1"/>
      <c r="AA487" s="6" t="s">
        <v>502</v>
      </c>
    </row>
    <row r="488" spans="2:25" ht="22.5">
      <c r="B488" s="9"/>
      <c r="C488" s="9"/>
      <c r="D488" s="15" t="str">
        <f>CONCATENATE(IF(F488="","",CONCATENATE(F488,"")),"",G488)</f>
        <v>ReferencedOrder</v>
      </c>
      <c r="E488" s="15" t="str">
        <f>CONCATENATE(IF(F488="","",CONCATENATE(F488,"_ ")),"",G488,". Details")</f>
        <v>Referenced_ Order. Details</v>
      </c>
      <c r="F488" s="9" t="s">
        <v>49</v>
      </c>
      <c r="G488" s="110" t="s">
        <v>588</v>
      </c>
      <c r="H488" s="110"/>
      <c r="I488" s="110" t="s">
        <v>6</v>
      </c>
      <c r="J488" s="110"/>
      <c r="K488" s="111" t="s">
        <v>6</v>
      </c>
      <c r="L488" s="110"/>
      <c r="M488" s="89"/>
      <c r="N488" s="89"/>
      <c r="O488" s="110"/>
      <c r="P488" s="110"/>
      <c r="Q488" s="100" t="s">
        <v>24</v>
      </c>
      <c r="R488" s="109" t="s">
        <v>379</v>
      </c>
      <c r="S488" s="136" t="s">
        <v>178</v>
      </c>
      <c r="T488" s="136" t="s">
        <v>178</v>
      </c>
      <c r="U488" s="136" t="s">
        <v>178</v>
      </c>
      <c r="V488" s="136" t="s">
        <v>178</v>
      </c>
      <c r="W488" s="136" t="s">
        <v>178</v>
      </c>
      <c r="X488" s="136"/>
      <c r="Y488" s="136" t="s">
        <v>178</v>
      </c>
    </row>
    <row r="489" spans="2:25" ht="22.5">
      <c r="B489"/>
      <c r="C489"/>
      <c r="D489" s="13" t="str">
        <f>CONCATENATE(H489,IF(AND(J489="",I489=L489),IF(L489="Identification","ID",L489),CONCATENATE(IF(L489="Identification","ID",I489),J489,(IF(K489="Identifier","ID",IF(AND(J489="",K489="Text"),"",K489))))))</f>
        <v>Buyer'sIDID</v>
      </c>
      <c r="E489" s="13" t="str">
        <f>CONCATENATE(IF(F489="","",CONCATENATE(F489,"_ ")),G489,". ",IF(H489="","",CONCATENATE(H489,"_ ")),"",I489,IF(AND(J489="",I489=L489),"",CONCATENATE(". ",IF(J489="","",CONCATENATE(J489,"_ ")),K489)))</f>
        <v>Referenced_ Order. Buyer's_ Order Identification. Identifier</v>
      </c>
      <c r="F489" s="1" t="s">
        <v>49</v>
      </c>
      <c r="G489" s="20" t="s">
        <v>588</v>
      </c>
      <c r="H489" s="17" t="s">
        <v>9</v>
      </c>
      <c r="I489" s="17" t="s">
        <v>377</v>
      </c>
      <c r="J489" s="20"/>
      <c r="K489" s="20" t="s">
        <v>559</v>
      </c>
      <c r="L489" s="2" t="str">
        <f>IF(AND(OR(I30="Identification",I30="ID"),K30="Identifier"),I30,IF(AND(OR(I30="Time",I30="Date"),K30="Date Time"),I30,K30))</f>
        <v>Identification</v>
      </c>
      <c r="M489" s="97"/>
      <c r="N489" s="97"/>
      <c r="O489" s="20"/>
      <c r="P489" s="29" t="s">
        <v>560</v>
      </c>
      <c r="Q489" s="29" t="s">
        <v>98</v>
      </c>
      <c r="R489" s="14" t="s">
        <v>378</v>
      </c>
      <c r="S489" s="14" t="s">
        <v>178</v>
      </c>
      <c r="T489" s="14" t="s">
        <v>178</v>
      </c>
      <c r="U489" s="14" t="s">
        <v>178</v>
      </c>
      <c r="V489" s="14" t="s">
        <v>178</v>
      </c>
      <c r="W489" s="14" t="s">
        <v>178</v>
      </c>
      <c r="X489" s="14"/>
      <c r="Y489" s="14" t="s">
        <v>178</v>
      </c>
    </row>
    <row r="490" spans="2:25" ht="22.5">
      <c r="B490"/>
      <c r="C490"/>
      <c r="D490" s="13" t="str">
        <f>CONCATENATE(H490,IF(AND(J490="",I490=L490),IF(L490="Identification","ID",L490),CONCATENATE(IF(L490="Identification","ID",I490),J490,(IF(K490="Identifier","ID",IF(AND(J490="",K490="Text"),"",K490))))))</f>
        <v>Seller'sOrder IdentificationID</v>
      </c>
      <c r="E490" s="13" t="str">
        <f>CONCATENATE(IF(F490="","",CONCATENATE(F490,"_ ")),G490,". ",IF(H490="","",CONCATENATE(H490,"_ ")),"",I490,IF(AND(J490="",I490=L490),"",CONCATENATE(". ",IF(J490="","",CONCATENATE(J490,"_ ")),K490)))</f>
        <v>Referenced_ Order. Seller's_ Order Identification. Identifier</v>
      </c>
      <c r="F490" s="1" t="s">
        <v>49</v>
      </c>
      <c r="G490" s="20" t="s">
        <v>588</v>
      </c>
      <c r="H490" s="17" t="s">
        <v>10</v>
      </c>
      <c r="I490" s="17" t="s">
        <v>377</v>
      </c>
      <c r="J490" s="20"/>
      <c r="K490" s="20" t="s">
        <v>559</v>
      </c>
      <c r="L490" s="2" t="str">
        <f>IF(AND(OR(I31="Identification",I31="ID"),K31="Identifier"),I31,IF(AND(OR(I31="Time",I31="Date"),K31="Date Time"),I31,K31))</f>
        <v>Text</v>
      </c>
      <c r="M490" s="97"/>
      <c r="N490" s="97"/>
      <c r="O490" s="20"/>
      <c r="P490" s="29" t="s">
        <v>560</v>
      </c>
      <c r="Q490" s="29" t="s">
        <v>98</v>
      </c>
      <c r="R490" s="14" t="s">
        <v>376</v>
      </c>
      <c r="S490" s="14" t="s">
        <v>178</v>
      </c>
      <c r="T490" s="14" t="s">
        <v>178</v>
      </c>
      <c r="U490" s="14" t="s">
        <v>178</v>
      </c>
      <c r="V490" s="14" t="s">
        <v>178</v>
      </c>
      <c r="W490" s="14" t="s">
        <v>178</v>
      </c>
      <c r="X490" s="14"/>
      <c r="Y490" s="14" t="s">
        <v>178</v>
      </c>
    </row>
    <row r="491" spans="2:25" ht="22.5">
      <c r="B491" s="2"/>
      <c r="C491" s="2"/>
      <c r="D491" s="13" t="str">
        <f>CONCATENATE(H491,IF(AND(J491="",I491=L491),IF(L491="Identification","ID",L491),CONCATENATE(IF(L491="Identification","ID",I491),J491,(IF(K491="Identifier","ID",IF(AND(J491="",K491="Text"),"",K491))))))</f>
        <v>IssueDateDate</v>
      </c>
      <c r="E491" s="13" t="str">
        <f>CONCATENATE(IF(F491="","",CONCATENATE(F491,"_ ")),G491,". ",IF(H491="","",CONCATENATE(H491,"_ ")),"",I491,IF(AND(J491="",I491=L491),"",CONCATENATE(". ",IF(J491="","",CONCATENATE(J491,"_ ")),K491)))</f>
        <v>Referenced_ Order. Issue_ Date. Date</v>
      </c>
      <c r="F491" s="2" t="s">
        <v>49</v>
      </c>
      <c r="G491" s="35" t="s">
        <v>588</v>
      </c>
      <c r="H491" s="35" t="s">
        <v>16</v>
      </c>
      <c r="I491" s="35" t="s">
        <v>14</v>
      </c>
      <c r="J491" s="35"/>
      <c r="K491" s="108" t="s">
        <v>14</v>
      </c>
      <c r="L491" s="35" t="str">
        <f>IF(AND(OR(I32="Identification",I32="ID"),K32="Identifier"),I32,IF(AND(OR(I32="Time",I32="Date"),K32="Date Time"),I32,K32))</f>
        <v>Text</v>
      </c>
      <c r="M491" s="42"/>
      <c r="N491" s="42"/>
      <c r="O491" s="35"/>
      <c r="P491" s="50" t="s">
        <v>560</v>
      </c>
      <c r="Q491" s="24" t="s">
        <v>98</v>
      </c>
      <c r="R491" s="51" t="s">
        <v>589</v>
      </c>
      <c r="S491" s="51" t="s">
        <v>178</v>
      </c>
      <c r="T491" s="51" t="s">
        <v>178</v>
      </c>
      <c r="U491" s="51" t="s">
        <v>178</v>
      </c>
      <c r="V491" s="51" t="s">
        <v>178</v>
      </c>
      <c r="W491" s="51" t="s">
        <v>178</v>
      </c>
      <c r="X491" s="51"/>
      <c r="Y491" s="51" t="s">
        <v>178</v>
      </c>
    </row>
    <row r="492" spans="2:25" ht="56.25">
      <c r="B492" s="9"/>
      <c r="C492" s="9"/>
      <c r="D492" s="15" t="str">
        <f>CONCATENATE(IF(F492="","",CONCATENATE(F492,"")),"",G492)</f>
        <v>ReferencedOrder Line</v>
      </c>
      <c r="E492" s="15" t="str">
        <f>CONCATENATE(IF(F492="","",CONCATENATE(F492,"_ ")),"",G492,". Details")</f>
        <v>Referenced_ Order Line. Details</v>
      </c>
      <c r="F492" s="9" t="s">
        <v>49</v>
      </c>
      <c r="G492" s="19" t="s">
        <v>661</v>
      </c>
      <c r="H492" s="19"/>
      <c r="I492" s="19"/>
      <c r="J492" s="19"/>
      <c r="K492" s="122" t="s">
        <v>6</v>
      </c>
      <c r="L492" s="2" t="str">
        <f>IF(AND(OR(I2="Identification",I2="ID"),K2="Identifier"),I2,IF(AND(OR(I2="Time",I2="Date"),K2="Date Time"),I2,K2))</f>
        <v>Details</v>
      </c>
      <c r="M492" s="96"/>
      <c r="N492" s="96"/>
      <c r="O492" s="19"/>
      <c r="P492" s="19"/>
      <c r="Q492" s="26" t="s">
        <v>24</v>
      </c>
      <c r="R492" s="23" t="s">
        <v>657</v>
      </c>
      <c r="S492" s="23"/>
      <c r="T492" s="23" t="s">
        <v>178</v>
      </c>
      <c r="U492" s="23"/>
      <c r="V492" s="23"/>
      <c r="W492" s="23"/>
      <c r="X492" s="23"/>
      <c r="Y492" s="23" t="s">
        <v>178</v>
      </c>
    </row>
    <row r="493" spans="2:25" ht="22.5">
      <c r="B493"/>
      <c r="C493"/>
      <c r="D493" s="13" t="str">
        <f>CONCATENATE(H493,IF(AND(J493="",I493=L493),IF(L493="Identification","ID",L493),CONCATENATE(IF(L493="Identification","ID",I493),J493,(IF(K493="Identifier","ID",IF(AND(J493="",K493="Text"),"",K493))))))</f>
        <v>Buyer'sID</v>
      </c>
      <c r="E493" s="13" t="str">
        <f>CONCATENATE(IF(F493="","",CONCATENATE(F493,"_ ")),G493,". ",IF(H493="","",CONCATENATE(H493,"_ ")),"",I493,IF(AND(J493="",I493=L493),"",CONCATENATE(". ",IF(J493="","",CONCATENATE(J493,"_ ")),K493)))</f>
        <v>Referenced_ Order Line. Buyer's_ Identification</v>
      </c>
      <c r="F493" s="1" t="s">
        <v>49</v>
      </c>
      <c r="G493" s="20" t="s">
        <v>661</v>
      </c>
      <c r="H493" s="20" t="s">
        <v>9</v>
      </c>
      <c r="I493" s="20" t="s">
        <v>644</v>
      </c>
      <c r="J493" s="20"/>
      <c r="K493" s="20" t="s">
        <v>559</v>
      </c>
      <c r="L493" s="2" t="str">
        <f>IF(AND(OR(I3="Identification",I3="ID"),K3="Identifier"),I3,IF(AND(OR(I3="Time",I3="Date"),K3="Date Time"),I3,K3))</f>
        <v>Identification</v>
      </c>
      <c r="M493" s="97"/>
      <c r="N493" s="97"/>
      <c r="O493" s="20"/>
      <c r="P493" s="29" t="s">
        <v>560</v>
      </c>
      <c r="Q493" s="29" t="s">
        <v>98</v>
      </c>
      <c r="R493" s="21" t="s">
        <v>504</v>
      </c>
      <c r="S493" s="21"/>
      <c r="T493" s="21" t="s">
        <v>178</v>
      </c>
      <c r="U493" s="21"/>
      <c r="V493" s="21"/>
      <c r="W493" s="21"/>
      <c r="X493" s="21"/>
      <c r="Y493" s="21" t="s">
        <v>178</v>
      </c>
    </row>
    <row r="494" spans="2:25" ht="22.5">
      <c r="B494"/>
      <c r="C494"/>
      <c r="D494" s="13" t="str">
        <f>CONCATENATE(H494,IF(AND(J494="",I494=L494),IF(L494="Identification","ID",L494),CONCATENATE(IF(L494="Identification","ID",I494),J494,(IF(K494="Identifier","ID",IF(AND(J494="",K494="Text"),"",K494))))))</f>
        <v>Seller'sIdentificationID</v>
      </c>
      <c r="E494" s="13" t="str">
        <f>CONCATENATE(IF(F494="","",CONCATENATE(F494,"_ ")),G494,". ",IF(H494="","",CONCATENATE(H494,"_ ")),"",I494,IF(AND(J494="",I494=L494),"",CONCATENATE(". ",IF(J494="","",CONCATENATE(J494,"_ ")),K494)))</f>
        <v>Referenced_ Order Line. Seller's_ Identification. Identifier</v>
      </c>
      <c r="F494" s="1" t="s">
        <v>49</v>
      </c>
      <c r="G494" s="20" t="s">
        <v>661</v>
      </c>
      <c r="H494" s="20" t="s">
        <v>10</v>
      </c>
      <c r="I494" s="20" t="s">
        <v>644</v>
      </c>
      <c r="J494" s="20"/>
      <c r="K494" s="20" t="s">
        <v>559</v>
      </c>
      <c r="L494" s="2" t="str">
        <f>IF(AND(OR(I4="Identification",I4="ID"),K4="Identifier"),I4,IF(AND(OR(I4="Time",I4="Date"),K4="Date Time"),I4,K4))</f>
        <v>Text</v>
      </c>
      <c r="M494" s="97"/>
      <c r="N494" s="97"/>
      <c r="O494" s="20"/>
      <c r="P494" s="29" t="s">
        <v>560</v>
      </c>
      <c r="Q494" s="29" t="s">
        <v>98</v>
      </c>
      <c r="R494" s="21" t="s">
        <v>505</v>
      </c>
      <c r="S494" s="21"/>
      <c r="T494" s="21" t="s">
        <v>178</v>
      </c>
      <c r="U494" s="21"/>
      <c r="V494" s="21"/>
      <c r="W494" s="21"/>
      <c r="X494" s="21"/>
      <c r="Y494" s="21" t="s">
        <v>178</v>
      </c>
    </row>
    <row r="495" spans="2:27" ht="56.25">
      <c r="B495" s="1"/>
      <c r="C495" s="1"/>
      <c r="D495" s="13" t="str">
        <f aca="true" t="shared" si="70" ref="D495:D501">CONCATENATE(H495,IF(AND(J495="",I495=L495),IF(L495="Identification","ID",L495),CONCATENATE(IF(L495="Identification","ID",I495),J495,(IF(K495="Identifier","ID",IF(AND(J495="",K495="Text"),"",K495))))))</f>
        <v>Line ExtensionAmount</v>
      </c>
      <c r="E495" s="13" t="str">
        <f aca="true" t="shared" si="71" ref="E495:E501">CONCATENATE(IF(F495="","",CONCATENATE(F495,"_ ")),G495,". ",IF(H495="","",CONCATENATE(H495,"_ ")),"",I495,IF(AND(J495="",I495=L495),"",CONCATENATE(". ",IF(J495="","",CONCATENATE(J495,"_ ")),K495)))</f>
        <v>Referenced_ Order Line. Line Extension_ Amount</v>
      </c>
      <c r="F495" s="1" t="s">
        <v>49</v>
      </c>
      <c r="G495" s="30" t="s">
        <v>661</v>
      </c>
      <c r="H495" s="30" t="s">
        <v>156</v>
      </c>
      <c r="I495" s="20" t="s">
        <v>593</v>
      </c>
      <c r="J495" s="20"/>
      <c r="K495" s="30" t="s">
        <v>593</v>
      </c>
      <c r="L495" s="35" t="str">
        <f aca="true" t="shared" si="72" ref="L495:L501">IF(AND(OR(I495="Identification",I495="ID"),K495="Identifier"),I495,IF(AND(OR(I495="Time",I495="Date"),K495="Date Time"),I495,K495))</f>
        <v>Amount</v>
      </c>
      <c r="M495" s="42"/>
      <c r="N495" s="42"/>
      <c r="O495" s="30"/>
      <c r="P495" s="39" t="s">
        <v>561</v>
      </c>
      <c r="Q495" s="29" t="s">
        <v>98</v>
      </c>
      <c r="R495" s="21" t="s">
        <v>658</v>
      </c>
      <c r="S495" s="21"/>
      <c r="T495" s="21" t="s">
        <v>178</v>
      </c>
      <c r="U495" s="21"/>
      <c r="V495" s="21"/>
      <c r="W495" s="21"/>
      <c r="X495" s="21"/>
      <c r="Y495" s="21"/>
      <c r="AA495" s="6" t="s">
        <v>459</v>
      </c>
    </row>
    <row r="496" spans="2:27" ht="12.75">
      <c r="B496" s="1"/>
      <c r="C496" s="1"/>
      <c r="D496" s="13" t="str">
        <f t="shared" si="70"/>
        <v>Quantity</v>
      </c>
      <c r="E496" s="13" t="str">
        <f t="shared" si="71"/>
        <v>Referenced_ Order Line. Quantity</v>
      </c>
      <c r="F496" s="1" t="s">
        <v>49</v>
      </c>
      <c r="G496" s="30" t="s">
        <v>661</v>
      </c>
      <c r="H496" s="30"/>
      <c r="I496" s="30" t="s">
        <v>592</v>
      </c>
      <c r="J496" s="30"/>
      <c r="K496" s="30" t="s">
        <v>592</v>
      </c>
      <c r="L496" s="35" t="str">
        <f t="shared" si="72"/>
        <v>Quantity</v>
      </c>
      <c r="M496" s="42"/>
      <c r="N496" s="42"/>
      <c r="O496" s="30"/>
      <c r="P496" s="30" t="s">
        <v>561</v>
      </c>
      <c r="Q496" s="29" t="s">
        <v>98</v>
      </c>
      <c r="R496" s="54" t="s">
        <v>659</v>
      </c>
      <c r="S496" s="54"/>
      <c r="T496" s="54" t="s">
        <v>178</v>
      </c>
      <c r="U496" s="54"/>
      <c r="V496" s="54"/>
      <c r="W496" s="54"/>
      <c r="X496" s="54"/>
      <c r="Y496" s="54"/>
      <c r="AA496" s="6" t="s">
        <v>459</v>
      </c>
    </row>
    <row r="497" spans="2:27" ht="22.5">
      <c r="B497" s="1"/>
      <c r="C497" s="1"/>
      <c r="D497" s="13" t="str">
        <f t="shared" si="70"/>
        <v>MinimumQuantity</v>
      </c>
      <c r="E497" s="13" t="str">
        <f t="shared" si="71"/>
        <v>Referenced_ Order Line. Minimum_ Quantity</v>
      </c>
      <c r="F497" s="1" t="s">
        <v>49</v>
      </c>
      <c r="G497" s="30" t="s">
        <v>661</v>
      </c>
      <c r="H497" s="30" t="s">
        <v>36</v>
      </c>
      <c r="I497" s="30" t="s">
        <v>592</v>
      </c>
      <c r="J497" s="30"/>
      <c r="K497" s="30" t="s">
        <v>592</v>
      </c>
      <c r="L497" s="35" t="str">
        <f t="shared" si="72"/>
        <v>Quantity</v>
      </c>
      <c r="M497" s="42"/>
      <c r="N497" s="42"/>
      <c r="O497" s="30"/>
      <c r="P497" s="30" t="s">
        <v>561</v>
      </c>
      <c r="Q497" s="29" t="s">
        <v>98</v>
      </c>
      <c r="R497" s="54" t="s">
        <v>660</v>
      </c>
      <c r="S497" s="54"/>
      <c r="T497" s="54" t="s">
        <v>178</v>
      </c>
      <c r="U497" s="54"/>
      <c r="V497" s="54"/>
      <c r="W497" s="54"/>
      <c r="X497" s="54"/>
      <c r="Y497" s="54"/>
      <c r="AA497" s="6" t="s">
        <v>459</v>
      </c>
    </row>
    <row r="498" spans="2:27" ht="22.5">
      <c r="B498" s="1"/>
      <c r="C498" s="1"/>
      <c r="D498" s="13" t="str">
        <f t="shared" si="70"/>
        <v>MaximumQuantity</v>
      </c>
      <c r="E498" s="13" t="str">
        <f t="shared" si="71"/>
        <v>Referenced_ Order Line. Maximum_ Quantity</v>
      </c>
      <c r="F498" s="1" t="s">
        <v>49</v>
      </c>
      <c r="G498" s="30" t="s">
        <v>661</v>
      </c>
      <c r="H498" s="30" t="s">
        <v>37</v>
      </c>
      <c r="I498" s="30" t="s">
        <v>592</v>
      </c>
      <c r="J498" s="30"/>
      <c r="K498" s="30" t="s">
        <v>592</v>
      </c>
      <c r="L498" s="35" t="str">
        <f t="shared" si="72"/>
        <v>Quantity</v>
      </c>
      <c r="M498" s="42"/>
      <c r="N498" s="42"/>
      <c r="O498" s="30"/>
      <c r="P498" s="30" t="s">
        <v>561</v>
      </c>
      <c r="Q498" s="29" t="s">
        <v>98</v>
      </c>
      <c r="R498" s="54" t="s">
        <v>662</v>
      </c>
      <c r="S498" s="54"/>
      <c r="T498" s="54" t="s">
        <v>178</v>
      </c>
      <c r="U498" s="54"/>
      <c r="V498" s="54"/>
      <c r="W498" s="54"/>
      <c r="X498" s="54"/>
      <c r="Y498" s="54"/>
      <c r="AA498" s="6" t="s">
        <v>459</v>
      </c>
    </row>
    <row r="499" spans="2:27" ht="33.75">
      <c r="B499" s="1"/>
      <c r="C499" s="1"/>
      <c r="D499" s="13" t="str">
        <f t="shared" si="70"/>
        <v>MaximumBackorder QuantityQuantity</v>
      </c>
      <c r="E499" s="13" t="str">
        <f t="shared" si="71"/>
        <v>Referenced_ Order Line. Maximum_ Backorder Quantity. Quantity</v>
      </c>
      <c r="F499" s="1" t="s">
        <v>49</v>
      </c>
      <c r="G499" s="30" t="s">
        <v>661</v>
      </c>
      <c r="H499" s="30" t="s">
        <v>37</v>
      </c>
      <c r="I499" s="30" t="s">
        <v>200</v>
      </c>
      <c r="J499" s="30"/>
      <c r="K499" s="30" t="s">
        <v>592</v>
      </c>
      <c r="L499" s="35" t="str">
        <f t="shared" si="72"/>
        <v>Quantity</v>
      </c>
      <c r="M499" s="42"/>
      <c r="N499" s="42"/>
      <c r="O499" s="30"/>
      <c r="P499" s="39" t="s">
        <v>561</v>
      </c>
      <c r="Q499" s="29" t="s">
        <v>98</v>
      </c>
      <c r="R499" s="54" t="s">
        <v>663</v>
      </c>
      <c r="S499" s="54"/>
      <c r="T499" s="54" t="s">
        <v>178</v>
      </c>
      <c r="U499" s="54"/>
      <c r="V499" s="54"/>
      <c r="W499" s="54"/>
      <c r="X499" s="54"/>
      <c r="Y499" s="54"/>
      <c r="AA499" s="6" t="s">
        <v>459</v>
      </c>
    </row>
    <row r="500" spans="2:27" ht="33.75">
      <c r="B500" s="1"/>
      <c r="C500" s="1"/>
      <c r="D500" s="13" t="str">
        <f>CONCATENATE(H500,IF(AND(J500="",I500=L500),IF(L500="Identification","ID",L500),CONCATENATE(IF(L500="Identification","ID",I500),J500,(IF(K500="Identifier","ID",IF(AND(J500="",K500="Text"),"",K500))))))</f>
        <v>MinimumBackorder QuantityQuantity</v>
      </c>
      <c r="E500" s="13" t="str">
        <f>CONCATENATE(IF(F500="","",CONCATENATE(F500,"_ ")),G500,". ",IF(H500="","",CONCATENATE(H500,"_ ")),"",I500,IF(AND(J500="",I500=L500),"",CONCATENATE(". ",IF(J500="","",CONCATENATE(J500,"_ ")),K500)))</f>
        <v>Referenced_ Order Line. Minimum_ Backorder Quantity. Quantity</v>
      </c>
      <c r="F500" s="1" t="s">
        <v>49</v>
      </c>
      <c r="G500" s="30" t="s">
        <v>661</v>
      </c>
      <c r="H500" s="30" t="s">
        <v>36</v>
      </c>
      <c r="I500" s="30" t="s">
        <v>200</v>
      </c>
      <c r="J500" s="30"/>
      <c r="K500" s="30" t="s">
        <v>592</v>
      </c>
      <c r="L500" s="35" t="str">
        <f t="shared" si="72"/>
        <v>Quantity</v>
      </c>
      <c r="M500" s="42"/>
      <c r="N500" s="42"/>
      <c r="O500" s="30"/>
      <c r="P500" s="39" t="s">
        <v>561</v>
      </c>
      <c r="Q500" s="29" t="s">
        <v>98</v>
      </c>
      <c r="R500" s="54" t="s">
        <v>278</v>
      </c>
      <c r="S500" s="54"/>
      <c r="T500" s="54" t="s">
        <v>178</v>
      </c>
      <c r="U500" s="54"/>
      <c r="V500" s="54"/>
      <c r="W500" s="54"/>
      <c r="X500" s="54"/>
      <c r="Y500" s="54"/>
      <c r="AA500" s="6" t="s">
        <v>459</v>
      </c>
    </row>
    <row r="501" spans="2:27" ht="78.75">
      <c r="B501" s="1"/>
      <c r="C501" s="1"/>
      <c r="D501" s="13" t="str">
        <f t="shared" si="70"/>
        <v>SubstitutionStatusCode</v>
      </c>
      <c r="E501" s="13" t="str">
        <f t="shared" si="71"/>
        <v>Referenced_ Order Line. Substitution_ Status. Code</v>
      </c>
      <c r="F501" s="1" t="s">
        <v>49</v>
      </c>
      <c r="G501" s="30" t="s">
        <v>661</v>
      </c>
      <c r="H501" s="30" t="s">
        <v>39</v>
      </c>
      <c r="I501" s="20" t="s">
        <v>38</v>
      </c>
      <c r="J501" s="20"/>
      <c r="K501" s="20" t="s">
        <v>590</v>
      </c>
      <c r="L501" s="35" t="str">
        <f t="shared" si="72"/>
        <v>Code</v>
      </c>
      <c r="M501" s="42"/>
      <c r="N501" s="42"/>
      <c r="O501" s="30"/>
      <c r="P501" s="29" t="s">
        <v>561</v>
      </c>
      <c r="Q501" s="29" t="s">
        <v>98</v>
      </c>
      <c r="R501" s="21" t="s">
        <v>664</v>
      </c>
      <c r="S501" s="21"/>
      <c r="T501" s="21" t="s">
        <v>178</v>
      </c>
      <c r="U501" s="21"/>
      <c r="V501" s="21"/>
      <c r="W501" s="21"/>
      <c r="X501" s="21"/>
      <c r="Y501" s="21"/>
      <c r="AA501" s="6" t="s">
        <v>459</v>
      </c>
    </row>
    <row r="502" spans="2:27" ht="33.75">
      <c r="B502" s="11"/>
      <c r="C502" s="11"/>
      <c r="D502" s="12" t="str">
        <f aca="true" t="shared" si="73" ref="D502:D507">CONCATENATE(IF(M502="","",CONCATENATE(M502,"")),"",N502)</f>
        <v>DestinationParty</v>
      </c>
      <c r="E502" s="12" t="str">
        <f aca="true" t="shared" si="74" ref="E502:E507">CONCATENATE(IF(F502="","",CONCATENATE(F502,"_ ")),G502,". ",IF(M502="","",CONCATENATE(M502,"_ ")),"",N502)</f>
        <v>Referenced_ Order Line. Destination_ Party</v>
      </c>
      <c r="F502" s="11" t="s">
        <v>49</v>
      </c>
      <c r="G502" s="16" t="s">
        <v>661</v>
      </c>
      <c r="H502" s="117" t="s">
        <v>614</v>
      </c>
      <c r="I502" s="105" t="s">
        <v>596</v>
      </c>
      <c r="J502" s="60"/>
      <c r="K502" s="105" t="s">
        <v>596</v>
      </c>
      <c r="L502" s="60"/>
      <c r="M502" s="31" t="s">
        <v>614</v>
      </c>
      <c r="N502" s="16" t="s">
        <v>596</v>
      </c>
      <c r="O502" s="11"/>
      <c r="P502" s="16" t="s">
        <v>561</v>
      </c>
      <c r="Q502" s="16" t="s">
        <v>25</v>
      </c>
      <c r="R502" s="71" t="s">
        <v>506</v>
      </c>
      <c r="S502" s="71"/>
      <c r="T502" s="71" t="s">
        <v>178</v>
      </c>
      <c r="U502" s="71"/>
      <c r="V502" s="71"/>
      <c r="W502" s="71"/>
      <c r="X502" s="71"/>
      <c r="Y502" s="71"/>
      <c r="AA502" s="6" t="s">
        <v>459</v>
      </c>
    </row>
    <row r="503" spans="2:27" ht="22.5">
      <c r="B503" s="11"/>
      <c r="C503" s="11"/>
      <c r="D503" s="12" t="str">
        <f t="shared" si="73"/>
        <v>Item</v>
      </c>
      <c r="E503" s="12" t="str">
        <f t="shared" si="74"/>
        <v>Referenced_ Order Line. Item</v>
      </c>
      <c r="F503" s="11" t="s">
        <v>49</v>
      </c>
      <c r="G503" s="16" t="s">
        <v>661</v>
      </c>
      <c r="H503" s="16"/>
      <c r="I503" s="105" t="s">
        <v>643</v>
      </c>
      <c r="J503" s="60"/>
      <c r="K503" s="105" t="s">
        <v>643</v>
      </c>
      <c r="L503" s="60"/>
      <c r="M503" s="16"/>
      <c r="N503" s="16" t="s">
        <v>643</v>
      </c>
      <c r="O503" s="11"/>
      <c r="P503" s="16" t="s">
        <v>560</v>
      </c>
      <c r="Q503" s="16" t="s">
        <v>25</v>
      </c>
      <c r="R503" s="59" t="s">
        <v>665</v>
      </c>
      <c r="S503" s="59"/>
      <c r="T503" s="59" t="s">
        <v>178</v>
      </c>
      <c r="U503" s="59"/>
      <c r="V503" s="59"/>
      <c r="W503" s="59"/>
      <c r="X503" s="59"/>
      <c r="Y503" s="59"/>
      <c r="AA503" s="6" t="s">
        <v>459</v>
      </c>
    </row>
    <row r="504" spans="2:27" ht="22.5">
      <c r="B504" s="11"/>
      <c r="C504" s="11"/>
      <c r="D504" s="12" t="str">
        <f t="shared" si="73"/>
        <v>Delivery Requirement</v>
      </c>
      <c r="E504" s="12" t="str">
        <f t="shared" si="74"/>
        <v>Referenced_ Order Line. Delivery Requirement</v>
      </c>
      <c r="F504" s="11" t="s">
        <v>49</v>
      </c>
      <c r="G504" s="16" t="s">
        <v>661</v>
      </c>
      <c r="H504" s="16"/>
      <c r="I504" s="105" t="s">
        <v>201</v>
      </c>
      <c r="J504" s="60"/>
      <c r="K504" s="105" t="s">
        <v>201</v>
      </c>
      <c r="L504" s="60"/>
      <c r="M504" s="16"/>
      <c r="N504" s="16" t="s">
        <v>201</v>
      </c>
      <c r="O504" s="11"/>
      <c r="P504" s="16" t="s">
        <v>560</v>
      </c>
      <c r="Q504" s="16" t="s">
        <v>25</v>
      </c>
      <c r="R504" s="71" t="s">
        <v>507</v>
      </c>
      <c r="S504" s="71"/>
      <c r="T504" s="71" t="s">
        <v>178</v>
      </c>
      <c r="U504" s="71"/>
      <c r="V504" s="71"/>
      <c r="W504" s="71"/>
      <c r="X504" s="71"/>
      <c r="Y504" s="71"/>
      <c r="AA504" s="6" t="s">
        <v>459</v>
      </c>
    </row>
    <row r="505" spans="2:27" ht="22.5">
      <c r="B505" s="11"/>
      <c r="C505" s="11"/>
      <c r="D505" s="12" t="str">
        <f t="shared" si="73"/>
        <v>OrderedShipment</v>
      </c>
      <c r="E505" s="12" t="str">
        <f t="shared" si="74"/>
        <v>Referenced_ Order Line. Ordered_ Shipment</v>
      </c>
      <c r="F505" s="11" t="s">
        <v>49</v>
      </c>
      <c r="G505" s="16" t="s">
        <v>661</v>
      </c>
      <c r="H505" s="105" t="s">
        <v>349</v>
      </c>
      <c r="I505" s="105" t="s">
        <v>666</v>
      </c>
      <c r="J505" s="60"/>
      <c r="K505" s="105" t="s">
        <v>666</v>
      </c>
      <c r="L505" s="60"/>
      <c r="M505" s="16" t="s">
        <v>349</v>
      </c>
      <c r="N505" s="16" t="s">
        <v>666</v>
      </c>
      <c r="O505" s="11"/>
      <c r="P505" s="16" t="s">
        <v>595</v>
      </c>
      <c r="Q505" s="16" t="s">
        <v>25</v>
      </c>
      <c r="R505" s="71" t="s">
        <v>508</v>
      </c>
      <c r="S505" s="71"/>
      <c r="T505" s="71" t="s">
        <v>178</v>
      </c>
      <c r="U505" s="71"/>
      <c r="V505" s="71"/>
      <c r="W505" s="71"/>
      <c r="X505" s="71"/>
      <c r="Y505" s="71"/>
      <c r="AA505" s="6" t="s">
        <v>459</v>
      </c>
    </row>
    <row r="506" spans="2:27" ht="33.75">
      <c r="B506" s="11"/>
      <c r="C506" s="11"/>
      <c r="D506" s="12" t="str">
        <f t="shared" si="73"/>
        <v>Allowance Charge</v>
      </c>
      <c r="E506" s="12" t="str">
        <f t="shared" si="74"/>
        <v>Referenced_ Order Line. Allowance Charge</v>
      </c>
      <c r="F506" s="11" t="s">
        <v>49</v>
      </c>
      <c r="G506" s="16" t="s">
        <v>661</v>
      </c>
      <c r="H506" s="16"/>
      <c r="I506" s="105" t="s">
        <v>159</v>
      </c>
      <c r="J506" s="60"/>
      <c r="K506" s="105" t="s">
        <v>159</v>
      </c>
      <c r="L506" s="60"/>
      <c r="M506" s="16"/>
      <c r="N506" s="16" t="s">
        <v>159</v>
      </c>
      <c r="O506" s="92"/>
      <c r="P506" s="16" t="s">
        <v>595</v>
      </c>
      <c r="Q506" s="16" t="s">
        <v>25</v>
      </c>
      <c r="R506" s="71" t="s">
        <v>509</v>
      </c>
      <c r="S506" s="71"/>
      <c r="T506" s="71" t="s">
        <v>178</v>
      </c>
      <c r="U506" s="71"/>
      <c r="V506" s="71"/>
      <c r="W506" s="71"/>
      <c r="X506" s="71"/>
      <c r="Y506" s="71"/>
      <c r="AA506" s="6" t="s">
        <v>459</v>
      </c>
    </row>
    <row r="507" spans="2:27" ht="22.5">
      <c r="B507" s="11"/>
      <c r="C507" s="11"/>
      <c r="D507" s="12" t="str">
        <f t="shared" si="73"/>
        <v>BasePrice</v>
      </c>
      <c r="E507" s="12" t="str">
        <f t="shared" si="74"/>
        <v>Referenced_ Order Line. BasePrice</v>
      </c>
      <c r="F507" s="11" t="s">
        <v>49</v>
      </c>
      <c r="G507" s="16" t="s">
        <v>661</v>
      </c>
      <c r="H507" s="16"/>
      <c r="I507" s="105" t="s">
        <v>206</v>
      </c>
      <c r="J507" s="124"/>
      <c r="K507" s="105" t="s">
        <v>206</v>
      </c>
      <c r="L507" s="2" t="str">
        <f>IF(AND(OR(I507="Identification",I507="ID"),K507="Identifier"),I507,IF(AND(OR(I507="Time",I507="Date"),K507="Date Time"),I507,K507))</f>
        <v>Base Price</v>
      </c>
      <c r="M507" s="16"/>
      <c r="N507" s="16" t="s">
        <v>457</v>
      </c>
      <c r="O507" s="92"/>
      <c r="P507" s="16" t="s">
        <v>561</v>
      </c>
      <c r="Q507" s="16" t="s">
        <v>25</v>
      </c>
      <c r="R507" s="71" t="s">
        <v>510</v>
      </c>
      <c r="S507" s="71"/>
      <c r="T507" s="71" t="s">
        <v>178</v>
      </c>
      <c r="U507" s="71"/>
      <c r="V507" s="71"/>
      <c r="W507" s="71"/>
      <c r="X507" s="71"/>
      <c r="Y507" s="71"/>
      <c r="AA507" s="6" t="s">
        <v>459</v>
      </c>
    </row>
    <row r="508" spans="2:27" ht="45">
      <c r="B508" s="11"/>
      <c r="C508" s="11"/>
      <c r="D508" s="12"/>
      <c r="E508" s="12"/>
      <c r="F508" s="11" t="s">
        <v>49</v>
      </c>
      <c r="G508" s="16" t="s">
        <v>661</v>
      </c>
      <c r="H508" s="105" t="s">
        <v>458</v>
      </c>
      <c r="I508" s="105" t="s">
        <v>661</v>
      </c>
      <c r="J508" s="124"/>
      <c r="K508" s="105" t="s">
        <v>661</v>
      </c>
      <c r="L508" s="2"/>
      <c r="M508" s="16" t="s">
        <v>458</v>
      </c>
      <c r="N508" s="16" t="s">
        <v>661</v>
      </c>
      <c r="O508" s="92"/>
      <c r="P508" s="16" t="s">
        <v>561</v>
      </c>
      <c r="Q508" s="16" t="s">
        <v>25</v>
      </c>
      <c r="R508" s="71" t="s">
        <v>511</v>
      </c>
      <c r="S508" s="71"/>
      <c r="T508" s="71" t="s">
        <v>178</v>
      </c>
      <c r="U508" s="71"/>
      <c r="V508" s="71"/>
      <c r="W508" s="71"/>
      <c r="X508" s="71"/>
      <c r="Y508" s="71"/>
      <c r="AA508" s="6" t="s">
        <v>459</v>
      </c>
    </row>
    <row r="509" spans="2:25" ht="22.5">
      <c r="B509" s="9"/>
      <c r="C509" s="9"/>
      <c r="D509" s="15" t="str">
        <f>CONCATENATE(IF(F509="","",CONCATENATE(F509,"")),"",G509)</f>
        <v>ReferencedReceipt Advice</v>
      </c>
      <c r="E509" s="15" t="str">
        <f>CONCATENATE(IF(F509="","",CONCATENATE(F509,"_ ")),"",G509,". Details")</f>
        <v>Referenced_ Receipt Advice. Details</v>
      </c>
      <c r="F509" s="9" t="s">
        <v>49</v>
      </c>
      <c r="G509" s="28" t="s">
        <v>381</v>
      </c>
      <c r="H509" s="49"/>
      <c r="I509" s="49"/>
      <c r="J509" s="49"/>
      <c r="K509" s="111" t="s">
        <v>6</v>
      </c>
      <c r="L509" s="2" t="str">
        <f aca="true" t="shared" si="75" ref="L509:L515">IF(AND(OR(I509="Identification",I509="ID"),K509="Identifier"),I509,IF(AND(OR(I509="Time",I509="Date"),K509="Date Time"),I509,K509))</f>
        <v>Details</v>
      </c>
      <c r="M509" s="28"/>
      <c r="N509" s="28"/>
      <c r="O509" s="28"/>
      <c r="P509" s="28"/>
      <c r="Q509" s="25" t="s">
        <v>24</v>
      </c>
      <c r="R509" s="109" t="s">
        <v>383</v>
      </c>
      <c r="S509" s="136"/>
      <c r="T509" s="136"/>
      <c r="U509" s="136"/>
      <c r="V509" s="136"/>
      <c r="W509" s="136"/>
      <c r="X509" s="136"/>
      <c r="Y509" s="136" t="s">
        <v>178</v>
      </c>
    </row>
    <row r="510" spans="2:25" ht="45">
      <c r="B510" s="1"/>
      <c r="C510" s="1"/>
      <c r="D510" s="13" t="str">
        <f>CONCATENATE(H510,IF(AND(J510="",I510=L510),IF(L510="Identification","ID",L510),CONCATENATE(IF(L510="Identification","ID",I510),J510,(IF(K510="Identifier","ID",IF(AND(J510="",K510="Text"),"",K510))))))</f>
        <v>ID</v>
      </c>
      <c r="E510" s="13" t="str">
        <f>CONCATENATE(IF(F510="","",CONCATENATE(F510,"_ ")),G510,". ",IF(H510="","",CONCATENATE(H510,"_ ")),"",I510,IF(AND(J510="",I510=L510),"",CONCATENATE(". ",IF(J510="","",CONCATENATE(J510,"_ ")),K510)))</f>
        <v>Referenced_ Receipt Advice. Identification</v>
      </c>
      <c r="F510" s="1" t="s">
        <v>49</v>
      </c>
      <c r="G510" s="17" t="s">
        <v>381</v>
      </c>
      <c r="H510" s="17"/>
      <c r="I510" s="17" t="s">
        <v>644</v>
      </c>
      <c r="J510" s="17"/>
      <c r="K510" s="20" t="s">
        <v>559</v>
      </c>
      <c r="L510" s="2" t="str">
        <f t="shared" si="75"/>
        <v>Identification</v>
      </c>
      <c r="M510" s="97"/>
      <c r="N510" s="97"/>
      <c r="O510" s="17"/>
      <c r="P510" s="17" t="s">
        <v>560</v>
      </c>
      <c r="Q510" s="17" t="s">
        <v>98</v>
      </c>
      <c r="R510" s="1" t="s">
        <v>382</v>
      </c>
      <c r="S510" s="1"/>
      <c r="T510" s="1"/>
      <c r="U510" s="1"/>
      <c r="V510" s="1"/>
      <c r="W510" s="1"/>
      <c r="X510" s="1"/>
      <c r="Y510" s="1" t="s">
        <v>178</v>
      </c>
    </row>
    <row r="511" spans="2:25" ht="22.5">
      <c r="B511" s="1"/>
      <c r="C511" s="1"/>
      <c r="D511" s="13" t="str">
        <f>CONCATENATE(H511,IF(AND(J511="",I511=L511),IF(L511="Identification","ID",L511),CONCATENATE(IF(L511="Identification","ID",I511),J511,(IF(K511="Identifier","ID",IF(AND(J511="",K511="Text"),"",K511))))))</f>
        <v>IssueDate</v>
      </c>
      <c r="E511" s="13" t="str">
        <f>CONCATENATE(IF(F511="","",CONCATENATE(F511,"_ ")),G511,". ",IF(H511="","",CONCATENATE(H511,"_ ")),"",I511,IF(AND(J511="",I511=L511),"",CONCATENATE(". ",IF(J511="","",CONCATENATE(J511,"_ ")),K511)))</f>
        <v>Referenced_ Receipt Advice. Issue_ Date</v>
      </c>
      <c r="F511" s="1" t="s">
        <v>49</v>
      </c>
      <c r="G511" s="17" t="s">
        <v>381</v>
      </c>
      <c r="H511" s="17" t="s">
        <v>16</v>
      </c>
      <c r="I511" s="17" t="s">
        <v>14</v>
      </c>
      <c r="J511" s="17"/>
      <c r="K511" s="112" t="s">
        <v>14</v>
      </c>
      <c r="L511" s="2" t="str">
        <f t="shared" si="75"/>
        <v>Date</v>
      </c>
      <c r="M511" s="97"/>
      <c r="N511" s="97"/>
      <c r="O511" s="17"/>
      <c r="P511" s="17" t="s">
        <v>560</v>
      </c>
      <c r="Q511" s="17" t="s">
        <v>98</v>
      </c>
      <c r="R511" s="14" t="s">
        <v>380</v>
      </c>
      <c r="S511" s="14"/>
      <c r="T511" s="14"/>
      <c r="U511" s="14"/>
      <c r="V511" s="14"/>
      <c r="W511" s="14"/>
      <c r="X511" s="14"/>
      <c r="Y511" s="14" t="s">
        <v>178</v>
      </c>
    </row>
    <row r="512" spans="2:25" ht="45">
      <c r="B512" s="9"/>
      <c r="C512" s="9"/>
      <c r="D512" s="15" t="str">
        <f>CONCATENATE(IF(F512="","",CONCATENATE(F512,"")),"",G512)</f>
        <v>ReferencedReceipt Line</v>
      </c>
      <c r="E512" s="15" t="str">
        <f>CONCATENATE(IF(F512="","",CONCATENATE(F512,"_ ")),"",G512,". Details")</f>
        <v>Referenced_ Receipt Line. Details</v>
      </c>
      <c r="F512" s="9" t="s">
        <v>49</v>
      </c>
      <c r="G512" s="28" t="s">
        <v>445</v>
      </c>
      <c r="H512" s="49"/>
      <c r="I512" s="49"/>
      <c r="J512" s="49"/>
      <c r="K512" s="122" t="s">
        <v>6</v>
      </c>
      <c r="L512" s="2" t="str">
        <f t="shared" si="75"/>
        <v>Details</v>
      </c>
      <c r="M512" s="28"/>
      <c r="N512" s="28"/>
      <c r="O512" s="28"/>
      <c r="P512" s="28"/>
      <c r="Q512" s="25" t="s">
        <v>24</v>
      </c>
      <c r="R512" s="23" t="s">
        <v>455</v>
      </c>
      <c r="S512" s="23"/>
      <c r="T512" s="23"/>
      <c r="U512" s="23"/>
      <c r="V512" s="23"/>
      <c r="W512" s="23"/>
      <c r="X512" s="23"/>
      <c r="Y512" s="23" t="s">
        <v>178</v>
      </c>
    </row>
    <row r="513" spans="2:25" ht="22.5">
      <c r="B513"/>
      <c r="C513"/>
      <c r="D513" s="13" t="str">
        <f>CONCATENATE(H513,IF(AND(J513="",I513=L513),IF(L513="Identification","ID",L513),CONCATENATE(IF(L513="Identification","ID",I513),J513,(IF(K513="Identifier","ID",IF(AND(J513="",K513="Text"),"",K513))))))</f>
        <v>ID</v>
      </c>
      <c r="E513" s="13" t="str">
        <f>CONCATENATE(IF(F513="","",CONCATENATE(F513,"_ ")),G513,". ",IF(H513="","",CONCATENATE(H513,"_ ")),"",I513,IF(AND(J513="",I513=L513),"",CONCATENATE(". ",IF(J513="","",CONCATENATE(J513,"_ ")),K513)))</f>
        <v>Referenced_ Receipt Line. Identification</v>
      </c>
      <c r="F513" s="1" t="s">
        <v>49</v>
      </c>
      <c r="G513" s="20" t="s">
        <v>445</v>
      </c>
      <c r="H513" s="20"/>
      <c r="I513" s="20" t="s">
        <v>644</v>
      </c>
      <c r="J513" s="20"/>
      <c r="K513" s="20" t="s">
        <v>559</v>
      </c>
      <c r="L513" s="2" t="str">
        <f t="shared" si="75"/>
        <v>Identification</v>
      </c>
      <c r="M513" s="97"/>
      <c r="N513" s="97"/>
      <c r="O513" s="20"/>
      <c r="P513" s="29" t="s">
        <v>560</v>
      </c>
      <c r="Q513" s="29" t="s">
        <v>98</v>
      </c>
      <c r="R513" s="70" t="s">
        <v>454</v>
      </c>
      <c r="S513" s="70"/>
      <c r="T513" s="70"/>
      <c r="U513" s="70"/>
      <c r="V513" s="70"/>
      <c r="W513" s="70"/>
      <c r="X513" s="70"/>
      <c r="Y513" s="70" t="s">
        <v>178</v>
      </c>
    </row>
    <row r="514" spans="2:25" ht="45">
      <c r="B514" s="98"/>
      <c r="C514" s="98"/>
      <c r="D514" s="15" t="str">
        <f>CONCATENATE(IF(F514="","",CONCATENATE(F514,"")),"",G514)</f>
        <v>ReferencedTransport Handling Unit</v>
      </c>
      <c r="E514" s="15" t="str">
        <f>CONCATENATE(IF(F514="","",CONCATENATE(F514,"_ ")),"",G514,". Details")</f>
        <v>Referenced_ Transport Handling Unit. Details</v>
      </c>
      <c r="F514" s="9" t="s">
        <v>49</v>
      </c>
      <c r="G514" s="28" t="s">
        <v>463</v>
      </c>
      <c r="H514" s="49"/>
      <c r="I514" s="118" t="s">
        <v>6</v>
      </c>
      <c r="J514" s="49"/>
      <c r="K514" s="118" t="s">
        <v>6</v>
      </c>
      <c r="L514" s="2" t="str">
        <f t="shared" si="75"/>
        <v>Details</v>
      </c>
      <c r="M514" s="28"/>
      <c r="N514" s="28"/>
      <c r="O514" s="28"/>
      <c r="P514" s="28"/>
      <c r="Q514" s="25" t="s">
        <v>24</v>
      </c>
      <c r="R514" s="9" t="s">
        <v>464</v>
      </c>
      <c r="S514" s="9"/>
      <c r="T514" s="9"/>
      <c r="U514" s="9"/>
      <c r="V514" s="9"/>
      <c r="W514" s="9" t="s">
        <v>178</v>
      </c>
      <c r="X514" s="9" t="s">
        <v>178</v>
      </c>
      <c r="Y514" s="9"/>
    </row>
    <row r="515" spans="2:25" ht="22.5">
      <c r="B515"/>
      <c r="C515"/>
      <c r="D515" s="13" t="str">
        <f>CONCATENATE(H515,IF(AND(J515="",I515=L515),IF(L515="Identification","ID",L515),CONCATENATE(IF(L515="Identification","ID",I515),J515,(IF(K515="Identifier","ID",IF(AND(J515="",K515="Text"),"",K515))))))</f>
        <v>ID</v>
      </c>
      <c r="E515" s="13" t="str">
        <f>CONCATENATE(IF(F515="","",CONCATENATE(F515,"_ ")),G515,". ",IF(H515="","",CONCATENATE(H515,"_ ")),"",I515,IF(AND(J515="",I515=L515),"",CONCATENATE(". ",IF(J515="","",CONCATENATE(J515,"_ ")),K515)))</f>
        <v>Referenced_ Transport Handling Unit. Identification</v>
      </c>
      <c r="F515" s="1" t="s">
        <v>49</v>
      </c>
      <c r="G515" s="1" t="s">
        <v>463</v>
      </c>
      <c r="I515" s="125" t="s">
        <v>644</v>
      </c>
      <c r="J515" s="1"/>
      <c r="K515" s="1" t="s">
        <v>559</v>
      </c>
      <c r="L515" s="2" t="str">
        <f t="shared" si="75"/>
        <v>Identification</v>
      </c>
      <c r="P515" s="1" t="s">
        <v>560</v>
      </c>
      <c r="Q515" s="1" t="s">
        <v>98</v>
      </c>
      <c r="R515" s="1" t="s">
        <v>465</v>
      </c>
      <c r="S515" s="1"/>
      <c r="T515" s="1"/>
      <c r="U515" s="1"/>
      <c r="V515" s="1"/>
      <c r="W515" s="1" t="s">
        <v>178</v>
      </c>
      <c r="X515" s="1" t="s">
        <v>178</v>
      </c>
      <c r="Y515" s="1"/>
    </row>
    <row r="516" spans="2:25" ht="33.75">
      <c r="B516" s="9"/>
      <c r="C516" s="9"/>
      <c r="D516" s="15" t="str">
        <f>CONCATENATE(IF(F516="","",CONCATENATE(F516,"")),"",G516)</f>
        <v>RegistrationAddress</v>
      </c>
      <c r="E516" s="15" t="str">
        <f>CONCATENATE(IF(F516="","",CONCATENATE(F516,"_ ")),"",G516,". Details")</f>
        <v>Registration_ Address. Details</v>
      </c>
      <c r="F516" s="9" t="s">
        <v>21</v>
      </c>
      <c r="G516" s="32" t="s">
        <v>612</v>
      </c>
      <c r="H516" s="32"/>
      <c r="I516" s="32" t="s">
        <v>6</v>
      </c>
      <c r="J516" s="32"/>
      <c r="K516" s="32" t="s">
        <v>6</v>
      </c>
      <c r="L516" s="32"/>
      <c r="M516" s="45"/>
      <c r="N516" s="45"/>
      <c r="O516" s="32"/>
      <c r="P516" s="32"/>
      <c r="Q516" s="19" t="s">
        <v>24</v>
      </c>
      <c r="R516" s="34" t="s">
        <v>613</v>
      </c>
      <c r="S516" s="34" t="s">
        <v>178</v>
      </c>
      <c r="T516" s="34"/>
      <c r="U516" s="34" t="s">
        <v>178</v>
      </c>
      <c r="V516" s="34"/>
      <c r="W516" s="34"/>
      <c r="X516" s="34"/>
      <c r="Y516" s="34" t="s">
        <v>178</v>
      </c>
    </row>
    <row r="517" spans="2:25" ht="22.5">
      <c r="B517" s="1"/>
      <c r="C517" s="1"/>
      <c r="D517" s="13" t="str">
        <f aca="true" t="shared" si="76" ref="D517:D534">CONCATENATE(H517,IF(AND(J517="",I517=L517),IF(L517="Identification","ID",L517),CONCATENATE(IF(L517="Identification","ID",I517),J517,(IF(K517="Identifier","ID",IF(AND(J517="",K517="Text"),"",K517))))))</f>
        <v>ID</v>
      </c>
      <c r="E517" s="13" t="str">
        <f aca="true" t="shared" si="77" ref="E517:E534">CONCATENATE(IF(F517="","",CONCATENATE(F517,"_ ")),G517,". ",IF(H517="","",CONCATENATE(H517,"_ ")),"",I517,IF(AND(J517="",I517=L517),"",CONCATENATE(". ",IF(J517="","",CONCATENATE(J517,"_ ")),K517)))</f>
        <v>Registration_ Address. Identification</v>
      </c>
      <c r="F517" s="1" t="s">
        <v>21</v>
      </c>
      <c r="G517" s="30" t="s">
        <v>612</v>
      </c>
      <c r="H517" s="30"/>
      <c r="I517" s="30" t="s">
        <v>644</v>
      </c>
      <c r="J517" s="30"/>
      <c r="K517" s="30" t="s">
        <v>559</v>
      </c>
      <c r="L517" s="35" t="str">
        <f aca="true" t="shared" si="78" ref="L517:L534">IF(AND(OR(I517="Identification",I517="ID"),K517="Identifier"),I517,IF(AND(OR(I517="Time",I517="Date"),K517="Date Time"),I517,K517))</f>
        <v>Identification</v>
      </c>
      <c r="M517" s="42"/>
      <c r="N517" s="42"/>
      <c r="O517" s="30"/>
      <c r="P517" s="39" t="s">
        <v>560</v>
      </c>
      <c r="Q517" s="29" t="s">
        <v>98</v>
      </c>
      <c r="R517" s="54" t="s">
        <v>615</v>
      </c>
      <c r="S517" s="54" t="s">
        <v>178</v>
      </c>
      <c r="T517" s="54"/>
      <c r="U517" s="54" t="s">
        <v>178</v>
      </c>
      <c r="V517" s="54"/>
      <c r="W517" s="54"/>
      <c r="X517" s="54"/>
      <c r="Y517" s="54" t="s">
        <v>178</v>
      </c>
    </row>
    <row r="518" spans="2:25" ht="45">
      <c r="B518" s="1"/>
      <c r="C518" s="1"/>
      <c r="D518" s="13" t="str">
        <f t="shared" si="76"/>
        <v>Postbox</v>
      </c>
      <c r="E518" s="13" t="str">
        <f t="shared" si="77"/>
        <v>Registration_ Address. Postbox. Text</v>
      </c>
      <c r="F518" s="1" t="s">
        <v>21</v>
      </c>
      <c r="G518" s="30" t="s">
        <v>612</v>
      </c>
      <c r="H518" s="30"/>
      <c r="I518" s="30" t="s">
        <v>616</v>
      </c>
      <c r="J518" s="30"/>
      <c r="K518" s="30" t="s">
        <v>604</v>
      </c>
      <c r="L518" s="35" t="str">
        <f t="shared" si="78"/>
        <v>Text</v>
      </c>
      <c r="M518" s="42"/>
      <c r="N518" s="42"/>
      <c r="O518" s="30"/>
      <c r="P518" s="39" t="s">
        <v>561</v>
      </c>
      <c r="Q518" s="29" t="s">
        <v>98</v>
      </c>
      <c r="R518" s="54" t="s">
        <v>617</v>
      </c>
      <c r="S518" s="54" t="s">
        <v>178</v>
      </c>
      <c r="T518" s="54"/>
      <c r="U518" s="54" t="s">
        <v>178</v>
      </c>
      <c r="V518" s="54"/>
      <c r="W518" s="54"/>
      <c r="X518" s="54"/>
      <c r="Y518" s="54" t="s">
        <v>178</v>
      </c>
    </row>
    <row r="519" spans="2:25" ht="22.5">
      <c r="B519" s="1"/>
      <c r="C519" s="1"/>
      <c r="D519" s="13" t="str">
        <f t="shared" si="76"/>
        <v>Building</v>
      </c>
      <c r="E519" s="13" t="str">
        <f t="shared" si="77"/>
        <v>Registration_ Address. Building. Text</v>
      </c>
      <c r="F519" s="1" t="s">
        <v>21</v>
      </c>
      <c r="G519" s="30" t="s">
        <v>612</v>
      </c>
      <c r="H519" s="30"/>
      <c r="I519" s="30" t="s">
        <v>618</v>
      </c>
      <c r="J519" s="30"/>
      <c r="K519" s="30" t="s">
        <v>604</v>
      </c>
      <c r="L519" s="35" t="str">
        <f t="shared" si="78"/>
        <v>Text</v>
      </c>
      <c r="M519" s="42"/>
      <c r="N519" s="42"/>
      <c r="O519" s="30"/>
      <c r="P519" s="39" t="s">
        <v>561</v>
      </c>
      <c r="Q519" s="29" t="s">
        <v>98</v>
      </c>
      <c r="R519" s="54" t="s">
        <v>619</v>
      </c>
      <c r="S519" s="54" t="s">
        <v>178</v>
      </c>
      <c r="T519" s="54"/>
      <c r="U519" s="54" t="s">
        <v>178</v>
      </c>
      <c r="V519" s="54"/>
      <c r="W519" s="54"/>
      <c r="X519" s="54"/>
      <c r="Y519" s="54" t="s">
        <v>178</v>
      </c>
    </row>
    <row r="520" spans="2:25" ht="22.5">
      <c r="B520" s="1"/>
      <c r="C520" s="1"/>
      <c r="D520" s="13" t="str">
        <f t="shared" si="76"/>
        <v>Floor</v>
      </c>
      <c r="E520" s="13" t="str">
        <f t="shared" si="77"/>
        <v>Registration_ Address. Floor. Text</v>
      </c>
      <c r="F520" s="1" t="s">
        <v>21</v>
      </c>
      <c r="G520" s="30" t="s">
        <v>612</v>
      </c>
      <c r="H520" s="30"/>
      <c r="I520" s="30" t="s">
        <v>620</v>
      </c>
      <c r="J520" s="30"/>
      <c r="K520" s="30" t="s">
        <v>604</v>
      </c>
      <c r="L520" s="35" t="str">
        <f t="shared" si="78"/>
        <v>Text</v>
      </c>
      <c r="M520" s="42"/>
      <c r="N520" s="42"/>
      <c r="O520" s="30"/>
      <c r="P520" s="39" t="s">
        <v>561</v>
      </c>
      <c r="Q520" s="29" t="s">
        <v>98</v>
      </c>
      <c r="R520" s="54" t="s">
        <v>621</v>
      </c>
      <c r="S520" s="54" t="s">
        <v>178</v>
      </c>
      <c r="T520" s="54"/>
      <c r="U520" s="54" t="s">
        <v>178</v>
      </c>
      <c r="V520" s="54"/>
      <c r="W520" s="54"/>
      <c r="X520" s="54"/>
      <c r="Y520" s="54" t="s">
        <v>178</v>
      </c>
    </row>
    <row r="521" spans="2:25" ht="22.5">
      <c r="B521" s="1"/>
      <c r="C521" s="1"/>
      <c r="D521" s="13" t="str">
        <f t="shared" si="76"/>
        <v>Room</v>
      </c>
      <c r="E521" s="13" t="str">
        <f t="shared" si="77"/>
        <v>Registration_ Address. Room. Text</v>
      </c>
      <c r="F521" s="1" t="s">
        <v>21</v>
      </c>
      <c r="G521" s="30" t="s">
        <v>612</v>
      </c>
      <c r="H521" s="30"/>
      <c r="I521" s="30" t="s">
        <v>622</v>
      </c>
      <c r="J521" s="30"/>
      <c r="K521" s="30" t="s">
        <v>604</v>
      </c>
      <c r="L521" s="35" t="str">
        <f t="shared" si="78"/>
        <v>Text</v>
      </c>
      <c r="M521" s="42"/>
      <c r="N521" s="42"/>
      <c r="O521" s="30"/>
      <c r="P521" s="39" t="s">
        <v>561</v>
      </c>
      <c r="Q521" s="29" t="s">
        <v>98</v>
      </c>
      <c r="R521" s="54" t="s">
        <v>623</v>
      </c>
      <c r="S521" s="54" t="s">
        <v>178</v>
      </c>
      <c r="T521" s="54"/>
      <c r="U521" s="54" t="s">
        <v>178</v>
      </c>
      <c r="V521" s="54"/>
      <c r="W521" s="54"/>
      <c r="X521" s="54"/>
      <c r="Y521" s="54" t="s">
        <v>178</v>
      </c>
    </row>
    <row r="522" spans="2:25" ht="22.5">
      <c r="B522" s="1"/>
      <c r="C522" s="1"/>
      <c r="D522" s="13" t="str">
        <f t="shared" si="76"/>
        <v>Street</v>
      </c>
      <c r="E522" s="13" t="str">
        <f t="shared" si="77"/>
        <v>Registration_ Address. Street. Text</v>
      </c>
      <c r="F522" s="1" t="s">
        <v>21</v>
      </c>
      <c r="G522" s="30" t="s">
        <v>612</v>
      </c>
      <c r="H522" s="30"/>
      <c r="I522" s="30" t="s">
        <v>624</v>
      </c>
      <c r="J522" s="30"/>
      <c r="K522" s="30" t="s">
        <v>604</v>
      </c>
      <c r="L522" s="35" t="str">
        <f t="shared" si="78"/>
        <v>Text</v>
      </c>
      <c r="M522" s="42"/>
      <c r="N522" s="42"/>
      <c r="O522" s="30"/>
      <c r="P522" s="39" t="s">
        <v>561</v>
      </c>
      <c r="Q522" s="29" t="s">
        <v>98</v>
      </c>
      <c r="R522" s="54" t="s">
        <v>625</v>
      </c>
      <c r="S522" s="54" t="s">
        <v>178</v>
      </c>
      <c r="T522" s="54"/>
      <c r="U522" s="54" t="s">
        <v>178</v>
      </c>
      <c r="V522" s="54"/>
      <c r="W522" s="54"/>
      <c r="X522" s="54"/>
      <c r="Y522" s="54" t="s">
        <v>178</v>
      </c>
    </row>
    <row r="523" spans="2:25" ht="22.5">
      <c r="B523" s="1"/>
      <c r="C523" s="1"/>
      <c r="D523" s="13" t="str">
        <f t="shared" si="76"/>
        <v>AdditionalStreet</v>
      </c>
      <c r="E523" s="13" t="str">
        <f t="shared" si="77"/>
        <v>Registration_ Address. Additional_ Street. Text</v>
      </c>
      <c r="F523" s="1" t="s">
        <v>21</v>
      </c>
      <c r="G523" s="30" t="s">
        <v>612</v>
      </c>
      <c r="H523" s="30" t="s">
        <v>32</v>
      </c>
      <c r="I523" s="30" t="s">
        <v>624</v>
      </c>
      <c r="J523" s="30"/>
      <c r="K523" s="30" t="s">
        <v>604</v>
      </c>
      <c r="L523" s="35" t="str">
        <f t="shared" si="78"/>
        <v>Text</v>
      </c>
      <c r="M523" s="42"/>
      <c r="N523" s="42"/>
      <c r="O523" s="30"/>
      <c r="P523" s="39" t="s">
        <v>561</v>
      </c>
      <c r="Q523" s="29" t="s">
        <v>98</v>
      </c>
      <c r="R523" s="54" t="s">
        <v>626</v>
      </c>
      <c r="S523" s="54" t="s">
        <v>178</v>
      </c>
      <c r="T523" s="54"/>
      <c r="U523" s="54" t="s">
        <v>178</v>
      </c>
      <c r="V523" s="54"/>
      <c r="W523" s="54"/>
      <c r="X523" s="54"/>
      <c r="Y523" s="54" t="s">
        <v>178</v>
      </c>
    </row>
    <row r="524" spans="2:25" ht="33.75">
      <c r="B524" s="1"/>
      <c r="C524" s="1"/>
      <c r="D524" s="13" t="str">
        <f t="shared" si="76"/>
        <v>HouseName</v>
      </c>
      <c r="E524" s="13" t="str">
        <f t="shared" si="77"/>
        <v>Registration_ Address. House_ Name. Text</v>
      </c>
      <c r="F524" s="1" t="s">
        <v>21</v>
      </c>
      <c r="G524" s="30" t="s">
        <v>612</v>
      </c>
      <c r="H524" s="30" t="s">
        <v>33</v>
      </c>
      <c r="I524" s="30" t="s">
        <v>603</v>
      </c>
      <c r="J524" s="30"/>
      <c r="K524" s="20" t="s">
        <v>604</v>
      </c>
      <c r="L524" s="35" t="str">
        <f t="shared" si="78"/>
        <v>Text</v>
      </c>
      <c r="M524" s="42"/>
      <c r="N524" s="42"/>
      <c r="O524" s="30"/>
      <c r="P524" s="39" t="s">
        <v>561</v>
      </c>
      <c r="Q524" s="29" t="s">
        <v>98</v>
      </c>
      <c r="R524" s="54" t="s">
        <v>627</v>
      </c>
      <c r="S524" s="54" t="s">
        <v>178</v>
      </c>
      <c r="T524" s="54"/>
      <c r="U524" s="54" t="s">
        <v>178</v>
      </c>
      <c r="V524" s="54"/>
      <c r="W524" s="54"/>
      <c r="X524" s="54"/>
      <c r="Y524" s="54" t="s">
        <v>178</v>
      </c>
    </row>
    <row r="525" spans="2:25" ht="33.75">
      <c r="B525" s="1"/>
      <c r="C525" s="1"/>
      <c r="D525" s="13" t="str">
        <f t="shared" si="76"/>
        <v>HouseNumber</v>
      </c>
      <c r="E525" s="13" t="str">
        <f t="shared" si="77"/>
        <v>Registration_ Address. House_ Number. Text</v>
      </c>
      <c r="F525" s="1" t="s">
        <v>21</v>
      </c>
      <c r="G525" s="30" t="s">
        <v>612</v>
      </c>
      <c r="H525" s="30" t="s">
        <v>33</v>
      </c>
      <c r="I525" s="30" t="s">
        <v>34</v>
      </c>
      <c r="J525" s="30"/>
      <c r="K525" s="30" t="s">
        <v>604</v>
      </c>
      <c r="L525" s="35" t="str">
        <f t="shared" si="78"/>
        <v>Text</v>
      </c>
      <c r="M525" s="42"/>
      <c r="N525" s="42"/>
      <c r="O525" s="30"/>
      <c r="P525" s="39" t="s">
        <v>561</v>
      </c>
      <c r="Q525" s="29" t="s">
        <v>98</v>
      </c>
      <c r="R525" s="54" t="s">
        <v>628</v>
      </c>
      <c r="S525" s="54" t="s">
        <v>178</v>
      </c>
      <c r="T525" s="54"/>
      <c r="U525" s="54" t="s">
        <v>178</v>
      </c>
      <c r="V525" s="54"/>
      <c r="W525" s="54"/>
      <c r="X525" s="54"/>
      <c r="Y525" s="54" t="s">
        <v>178</v>
      </c>
    </row>
    <row r="526" spans="2:25" ht="22.5">
      <c r="B526" s="1"/>
      <c r="C526" s="1"/>
      <c r="D526" s="13" t="str">
        <f t="shared" si="76"/>
        <v>Inhouse Mail</v>
      </c>
      <c r="E526" s="13" t="str">
        <f t="shared" si="77"/>
        <v>Registration_ Address. Inhouse Mail. Text</v>
      </c>
      <c r="F526" s="1" t="s">
        <v>21</v>
      </c>
      <c r="G526" s="30" t="s">
        <v>612</v>
      </c>
      <c r="H526" s="30"/>
      <c r="I526" s="30" t="s">
        <v>165</v>
      </c>
      <c r="J526" s="30"/>
      <c r="K526" s="30" t="s">
        <v>604</v>
      </c>
      <c r="L526" s="35" t="str">
        <f t="shared" si="78"/>
        <v>Text</v>
      </c>
      <c r="M526" s="42"/>
      <c r="N526" s="42"/>
      <c r="O526" s="30"/>
      <c r="P526" s="39" t="s">
        <v>561</v>
      </c>
      <c r="Q526" s="29" t="s">
        <v>98</v>
      </c>
      <c r="R526" s="54" t="s">
        <v>629</v>
      </c>
      <c r="S526" s="54" t="s">
        <v>178</v>
      </c>
      <c r="T526" s="54"/>
      <c r="U526" s="54" t="s">
        <v>178</v>
      </c>
      <c r="V526" s="54"/>
      <c r="W526" s="54"/>
      <c r="X526" s="54"/>
      <c r="Y526" s="54" t="s">
        <v>178</v>
      </c>
    </row>
    <row r="527" spans="2:25" ht="22.5">
      <c r="B527" s="1"/>
      <c r="C527" s="1"/>
      <c r="D527" s="13" t="str">
        <f t="shared" si="76"/>
        <v>Department</v>
      </c>
      <c r="E527" s="13" t="str">
        <f t="shared" si="77"/>
        <v>Registration_ Address. Department. Text</v>
      </c>
      <c r="F527" s="1" t="s">
        <v>21</v>
      </c>
      <c r="G527" s="30" t="s">
        <v>612</v>
      </c>
      <c r="H527" s="30"/>
      <c r="I527" s="30" t="s">
        <v>630</v>
      </c>
      <c r="J527" s="30"/>
      <c r="K527" s="30" t="s">
        <v>604</v>
      </c>
      <c r="L527" s="35" t="str">
        <f t="shared" si="78"/>
        <v>Text</v>
      </c>
      <c r="M527" s="42"/>
      <c r="N527" s="42"/>
      <c r="O527" s="30"/>
      <c r="P527" s="39" t="s">
        <v>561</v>
      </c>
      <c r="Q527" s="29" t="s">
        <v>98</v>
      </c>
      <c r="R527" s="54" t="s">
        <v>631</v>
      </c>
      <c r="S527" s="54" t="s">
        <v>178</v>
      </c>
      <c r="T527" s="54"/>
      <c r="U527" s="54" t="s">
        <v>178</v>
      </c>
      <c r="V527" s="54"/>
      <c r="W527" s="54"/>
      <c r="X527" s="54"/>
      <c r="Y527" s="54" t="s">
        <v>178</v>
      </c>
    </row>
    <row r="528" spans="2:25" ht="22.5">
      <c r="B528" s="1"/>
      <c r="C528" s="1"/>
      <c r="D528" s="13" t="str">
        <f t="shared" si="76"/>
        <v>CityName</v>
      </c>
      <c r="E528" s="13" t="str">
        <f t="shared" si="77"/>
        <v>Registration_ Address. City_ Name. Text</v>
      </c>
      <c r="F528" s="1" t="s">
        <v>21</v>
      </c>
      <c r="G528" s="30" t="s">
        <v>612</v>
      </c>
      <c r="H528" s="30" t="s">
        <v>35</v>
      </c>
      <c r="I528" s="30" t="s">
        <v>603</v>
      </c>
      <c r="J528" s="30"/>
      <c r="K528" s="20" t="s">
        <v>604</v>
      </c>
      <c r="L528" s="35" t="str">
        <f t="shared" si="78"/>
        <v>Text</v>
      </c>
      <c r="M528" s="42"/>
      <c r="N528" s="42"/>
      <c r="O528" s="30"/>
      <c r="P528" s="39" t="s">
        <v>561</v>
      </c>
      <c r="Q528" s="29" t="s">
        <v>98</v>
      </c>
      <c r="R528" s="54" t="s">
        <v>632</v>
      </c>
      <c r="S528" s="54" t="s">
        <v>178</v>
      </c>
      <c r="T528" s="54"/>
      <c r="U528" s="54" t="s">
        <v>178</v>
      </c>
      <c r="V528" s="54"/>
      <c r="W528" s="54"/>
      <c r="X528" s="54"/>
      <c r="Y528" s="54" t="s">
        <v>178</v>
      </c>
    </row>
    <row r="529" spans="2:25" ht="56.25">
      <c r="B529" s="1"/>
      <c r="C529" s="1"/>
      <c r="D529" s="13" t="str">
        <f t="shared" si="76"/>
        <v>Postal Zone</v>
      </c>
      <c r="E529" s="13" t="str">
        <f t="shared" si="77"/>
        <v>Registration_ Address. Postal Zone. Text</v>
      </c>
      <c r="F529" s="1" t="s">
        <v>21</v>
      </c>
      <c r="G529" s="30" t="s">
        <v>612</v>
      </c>
      <c r="H529" s="30"/>
      <c r="I529" s="30" t="s">
        <v>166</v>
      </c>
      <c r="J529" s="30"/>
      <c r="K529" s="30" t="s">
        <v>604</v>
      </c>
      <c r="L529" s="35" t="str">
        <f t="shared" si="78"/>
        <v>Text</v>
      </c>
      <c r="M529" s="42"/>
      <c r="N529" s="42"/>
      <c r="O529" s="30"/>
      <c r="P529" s="39" t="s">
        <v>561</v>
      </c>
      <c r="Q529" s="29" t="s">
        <v>98</v>
      </c>
      <c r="R529" s="54" t="s">
        <v>633</v>
      </c>
      <c r="S529" s="54" t="s">
        <v>178</v>
      </c>
      <c r="T529" s="54"/>
      <c r="U529" s="54" t="s">
        <v>178</v>
      </c>
      <c r="V529" s="54"/>
      <c r="W529" s="54"/>
      <c r="X529" s="54"/>
      <c r="Y529" s="54" t="s">
        <v>178</v>
      </c>
    </row>
    <row r="530" spans="2:25" ht="33.75">
      <c r="B530" s="1"/>
      <c r="C530" s="1"/>
      <c r="D530" s="13" t="str">
        <f t="shared" si="76"/>
        <v>Country Sub-entity</v>
      </c>
      <c r="E530" s="13" t="str">
        <f t="shared" si="77"/>
        <v>Registration_ Address. Country Sub-entity. Text</v>
      </c>
      <c r="F530" s="1" t="s">
        <v>21</v>
      </c>
      <c r="G530" s="30" t="s">
        <v>612</v>
      </c>
      <c r="H530" s="30"/>
      <c r="I530" s="30" t="s">
        <v>167</v>
      </c>
      <c r="J530" s="30"/>
      <c r="K530" s="30" t="s">
        <v>604</v>
      </c>
      <c r="L530" s="35" t="str">
        <f t="shared" si="78"/>
        <v>Text</v>
      </c>
      <c r="M530" s="42"/>
      <c r="N530" s="42"/>
      <c r="O530" s="30"/>
      <c r="P530" s="39" t="s">
        <v>561</v>
      </c>
      <c r="Q530" s="29" t="s">
        <v>98</v>
      </c>
      <c r="R530" s="54" t="s">
        <v>634</v>
      </c>
      <c r="S530" s="54" t="s">
        <v>178</v>
      </c>
      <c r="T530" s="54"/>
      <c r="U530" s="54" t="s">
        <v>178</v>
      </c>
      <c r="V530" s="54"/>
      <c r="W530" s="54"/>
      <c r="X530" s="54"/>
      <c r="Y530" s="54" t="s">
        <v>178</v>
      </c>
    </row>
    <row r="531" spans="2:25" ht="33.75">
      <c r="B531" s="1"/>
      <c r="C531" s="1"/>
      <c r="D531" s="13" t="str">
        <f t="shared" si="76"/>
        <v>Country Sub-entity CodeCode</v>
      </c>
      <c r="E531" s="13" t="str">
        <f t="shared" si="77"/>
        <v>Registration_ Address. Country Sub-entity Code. Code</v>
      </c>
      <c r="F531" s="1" t="s">
        <v>21</v>
      </c>
      <c r="G531" s="30" t="s">
        <v>612</v>
      </c>
      <c r="H531" s="30"/>
      <c r="I531" s="30" t="s">
        <v>168</v>
      </c>
      <c r="J531" s="30"/>
      <c r="K531" s="30" t="s">
        <v>590</v>
      </c>
      <c r="L531" s="35" t="str">
        <f t="shared" si="78"/>
        <v>Code</v>
      </c>
      <c r="M531" s="42"/>
      <c r="N531" s="42"/>
      <c r="O531" s="30"/>
      <c r="P531" s="39" t="s">
        <v>561</v>
      </c>
      <c r="Q531" s="29" t="s">
        <v>98</v>
      </c>
      <c r="R531" s="54" t="s">
        <v>635</v>
      </c>
      <c r="S531" s="54" t="s">
        <v>178</v>
      </c>
      <c r="T531" s="54"/>
      <c r="U531" s="54" t="s">
        <v>178</v>
      </c>
      <c r="V531" s="54"/>
      <c r="W531" s="54"/>
      <c r="X531" s="54"/>
      <c r="Y531" s="54" t="s">
        <v>178</v>
      </c>
    </row>
    <row r="532" spans="2:25" ht="45">
      <c r="B532" s="1"/>
      <c r="C532" s="1"/>
      <c r="D532" s="13" t="str">
        <f t="shared" si="76"/>
        <v>Region</v>
      </c>
      <c r="E532" s="13" t="str">
        <f t="shared" si="77"/>
        <v>Registration_ Address. Region. Text</v>
      </c>
      <c r="F532" s="1" t="s">
        <v>21</v>
      </c>
      <c r="G532" s="30" t="s">
        <v>612</v>
      </c>
      <c r="H532" s="30"/>
      <c r="I532" s="30" t="s">
        <v>636</v>
      </c>
      <c r="J532" s="30"/>
      <c r="K532" s="30" t="s">
        <v>604</v>
      </c>
      <c r="L532" s="35" t="str">
        <f t="shared" si="78"/>
        <v>Text</v>
      </c>
      <c r="M532" s="42"/>
      <c r="N532" s="42"/>
      <c r="O532" s="30"/>
      <c r="P532" s="39" t="s">
        <v>561</v>
      </c>
      <c r="Q532" s="29" t="s">
        <v>98</v>
      </c>
      <c r="R532" s="54" t="s">
        <v>637</v>
      </c>
      <c r="S532" s="54" t="s">
        <v>178</v>
      </c>
      <c r="T532" s="54"/>
      <c r="U532" s="54" t="s">
        <v>178</v>
      </c>
      <c r="V532" s="54"/>
      <c r="W532" s="54"/>
      <c r="X532" s="54"/>
      <c r="Y532" s="54" t="s">
        <v>178</v>
      </c>
    </row>
    <row r="533" spans="2:25" ht="33.75">
      <c r="B533" s="1"/>
      <c r="C533" s="1"/>
      <c r="D533" s="13" t="str">
        <f t="shared" si="76"/>
        <v>District</v>
      </c>
      <c r="E533" s="13" t="str">
        <f t="shared" si="77"/>
        <v>Registration_ Address. District. Text</v>
      </c>
      <c r="F533" s="1" t="s">
        <v>21</v>
      </c>
      <c r="G533" s="30" t="s">
        <v>612</v>
      </c>
      <c r="H533" s="30"/>
      <c r="I533" s="30" t="s">
        <v>638</v>
      </c>
      <c r="J533" s="30"/>
      <c r="K533" s="30" t="s">
        <v>604</v>
      </c>
      <c r="L533" s="35" t="str">
        <f t="shared" si="78"/>
        <v>Text</v>
      </c>
      <c r="M533" s="42"/>
      <c r="N533" s="42"/>
      <c r="O533" s="30"/>
      <c r="P533" s="39" t="s">
        <v>561</v>
      </c>
      <c r="Q533" s="29" t="s">
        <v>98</v>
      </c>
      <c r="R533" s="54" t="s">
        <v>639</v>
      </c>
      <c r="S533" s="54" t="s">
        <v>178</v>
      </c>
      <c r="T533" s="54"/>
      <c r="U533" s="54" t="s">
        <v>178</v>
      </c>
      <c r="V533" s="54"/>
      <c r="W533" s="54"/>
      <c r="X533" s="54"/>
      <c r="Y533" s="54" t="s">
        <v>178</v>
      </c>
    </row>
    <row r="534" spans="2:25" ht="56.25">
      <c r="B534" s="1"/>
      <c r="C534" s="1"/>
      <c r="D534" s="13" t="str">
        <f t="shared" si="76"/>
        <v>Timezone Offset Measure</v>
      </c>
      <c r="E534" s="13" t="str">
        <f t="shared" si="77"/>
        <v>Registration_ Address. Timezone Offset Measure. Text</v>
      </c>
      <c r="F534" s="1" t="s">
        <v>21</v>
      </c>
      <c r="G534" s="30" t="s">
        <v>612</v>
      </c>
      <c r="H534" s="35"/>
      <c r="I534" s="30" t="s">
        <v>169</v>
      </c>
      <c r="J534" s="30"/>
      <c r="K534" s="30" t="s">
        <v>604</v>
      </c>
      <c r="L534" s="35" t="str">
        <f t="shared" si="78"/>
        <v>Text</v>
      </c>
      <c r="M534" s="42"/>
      <c r="N534" s="42"/>
      <c r="O534" s="30"/>
      <c r="P534" s="39" t="s">
        <v>561</v>
      </c>
      <c r="Q534" s="29" t="s">
        <v>98</v>
      </c>
      <c r="R534" s="54" t="s">
        <v>642</v>
      </c>
      <c r="S534" s="54" t="s">
        <v>178</v>
      </c>
      <c r="T534" s="54"/>
      <c r="U534" s="54" t="s">
        <v>178</v>
      </c>
      <c r="V534" s="54"/>
      <c r="W534" s="54"/>
      <c r="X534" s="54"/>
      <c r="Y534" s="54" t="s">
        <v>178</v>
      </c>
    </row>
    <row r="535" spans="2:25" ht="33.75">
      <c r="B535" s="11"/>
      <c r="C535" s="11"/>
      <c r="D535" s="12" t="str">
        <f>CONCATENATE(IF(M535="","",CONCATENATE(M535,"")),"",N535)</f>
        <v>Country</v>
      </c>
      <c r="E535" s="12" t="str">
        <f>CONCATENATE(IF(F535="","",CONCATENATE(F535,"_ ")),G535,". ",IF(M535="","",CONCATENATE(M535,"_ ")),"",N535)</f>
        <v>Registration_ Address. Country</v>
      </c>
      <c r="F535" s="11" t="s">
        <v>21</v>
      </c>
      <c r="G535" s="31" t="s">
        <v>612</v>
      </c>
      <c r="H535" s="41">
        <f>IF(M535="","",M535)</f>
      </c>
      <c r="I535" s="41" t="str">
        <f>N535</f>
        <v>Country</v>
      </c>
      <c r="J535" s="41"/>
      <c r="K535" s="41" t="str">
        <f>N535</f>
        <v>Country</v>
      </c>
      <c r="L535" s="47"/>
      <c r="M535" s="16"/>
      <c r="N535" s="16" t="s">
        <v>640</v>
      </c>
      <c r="O535" s="31"/>
      <c r="P535" s="38" t="s">
        <v>561</v>
      </c>
      <c r="Q535" s="18" t="s">
        <v>25</v>
      </c>
      <c r="R535" s="53" t="s">
        <v>641</v>
      </c>
      <c r="S535" s="53" t="s">
        <v>178</v>
      </c>
      <c r="T535" s="53"/>
      <c r="U535" s="53" t="s">
        <v>178</v>
      </c>
      <c r="V535" s="53"/>
      <c r="W535" s="53"/>
      <c r="X535" s="53"/>
      <c r="Y535" s="53" t="s">
        <v>178</v>
      </c>
    </row>
    <row r="536" spans="2:25" ht="90">
      <c r="B536" s="9"/>
      <c r="C536" s="9"/>
      <c r="D536" s="15" t="str">
        <f>CONCATENATE(IF(F536="","",CONCATENATE(F536,"")),"",G536)</f>
        <v>ReplacedOrder Line</v>
      </c>
      <c r="E536" s="15" t="str">
        <f>CONCATENATE(IF(F536="","",CONCATENATE(F536,"_ ")),"",G536,". Details")</f>
        <v>Replaced_ Order Line. Details</v>
      </c>
      <c r="F536" s="9" t="s">
        <v>458</v>
      </c>
      <c r="G536" s="32" t="s">
        <v>661</v>
      </c>
      <c r="H536" s="32"/>
      <c r="I536" s="32" t="s">
        <v>6</v>
      </c>
      <c r="J536" s="32"/>
      <c r="K536" s="32" t="s">
        <v>6</v>
      </c>
      <c r="L536" s="32"/>
      <c r="M536" s="46"/>
      <c r="N536" s="46"/>
      <c r="O536" s="32"/>
      <c r="P536" s="32"/>
      <c r="Q536" s="19" t="s">
        <v>24</v>
      </c>
      <c r="R536" s="34" t="s">
        <v>461</v>
      </c>
      <c r="S536" s="34"/>
      <c r="T536" s="34"/>
      <c r="U536" s="34" t="s">
        <v>178</v>
      </c>
      <c r="V536" s="34"/>
      <c r="W536" s="34"/>
      <c r="X536" s="34"/>
      <c r="Y536" s="34"/>
    </row>
    <row r="537" spans="2:25" ht="22.5">
      <c r="B537" s="1"/>
      <c r="C537" s="1"/>
      <c r="D537" s="13" t="str">
        <f aca="true" t="shared" si="79" ref="D537:D542">CONCATENATE(H537,IF(AND(J537="",I537=L537),IF(L537="Identification","ID",L537),CONCATENATE(IF(L537="Identification","ID",I537),J537,(IF(K537="Identifier","ID",IF(AND(J537="",K537="Text"),"",K537))))))</f>
        <v>Buyer'sID</v>
      </c>
      <c r="E537" s="13" t="str">
        <f aca="true" t="shared" si="80" ref="E537:E542">CONCATENATE(IF(F537="","",CONCATENATE(F537,"_ ")),G537,". ",IF(H537="","",CONCATENATE(H537,"_ ")),"",I537,IF(AND(J537="",I537=L537),"",CONCATENATE(". ",IF(J537="","",CONCATENATE(J537,"_ ")),K537)))</f>
        <v>Replaced_ Order Line. Buyer's_ Identification</v>
      </c>
      <c r="F537" s="1" t="s">
        <v>458</v>
      </c>
      <c r="G537" s="30" t="s">
        <v>661</v>
      </c>
      <c r="H537" s="30" t="s">
        <v>9</v>
      </c>
      <c r="I537" s="105" t="s">
        <v>644</v>
      </c>
      <c r="J537" s="30"/>
      <c r="K537" s="30" t="s">
        <v>559</v>
      </c>
      <c r="L537" s="35" t="str">
        <f aca="true" t="shared" si="81" ref="L537:L544">IF(AND(OR(I537="Identification",I537="ID"),K537="Identifier"),I537,IF(AND(OR(I537="Time",I537="Date"),K537="Date Time"),I537,K537))</f>
        <v>Identification</v>
      </c>
      <c r="M537" s="42"/>
      <c r="N537" s="42"/>
      <c r="O537" s="30"/>
      <c r="P537" s="39" t="s">
        <v>560</v>
      </c>
      <c r="Q537" s="29" t="s">
        <v>98</v>
      </c>
      <c r="R537" s="54" t="s">
        <v>504</v>
      </c>
      <c r="S537" s="54"/>
      <c r="T537" s="54"/>
      <c r="U537" s="54" t="s">
        <v>178</v>
      </c>
      <c r="V537" s="54"/>
      <c r="W537" s="54"/>
      <c r="X537" s="54"/>
      <c r="Y537" s="54"/>
    </row>
    <row r="538" spans="2:25" ht="56.25">
      <c r="B538" s="1"/>
      <c r="C538" s="1"/>
      <c r="D538" s="13" t="str">
        <f t="shared" si="79"/>
        <v>Line ExtensionAmount</v>
      </c>
      <c r="E538" s="13" t="str">
        <f t="shared" si="80"/>
        <v>Replaced_ Order Line. Line Extension_ Amount</v>
      </c>
      <c r="F538" s="1" t="s">
        <v>458</v>
      </c>
      <c r="G538" s="30" t="s">
        <v>661</v>
      </c>
      <c r="H538" s="30" t="s">
        <v>156</v>
      </c>
      <c r="I538" s="20" t="s">
        <v>593</v>
      </c>
      <c r="J538" s="20"/>
      <c r="K538" s="30" t="s">
        <v>593</v>
      </c>
      <c r="L538" s="35" t="str">
        <f t="shared" si="81"/>
        <v>Amount</v>
      </c>
      <c r="M538" s="42"/>
      <c r="N538" s="42"/>
      <c r="O538" s="30"/>
      <c r="P538" s="39" t="s">
        <v>561</v>
      </c>
      <c r="Q538" s="29" t="s">
        <v>98</v>
      </c>
      <c r="R538" s="21" t="s">
        <v>658</v>
      </c>
      <c r="S538" s="21"/>
      <c r="T538" s="21"/>
      <c r="U538" s="21" t="s">
        <v>178</v>
      </c>
      <c r="V538" s="21"/>
      <c r="W538" s="21"/>
      <c r="X538" s="21"/>
      <c r="Y538" s="21"/>
    </row>
    <row r="539" spans="2:25" ht="12.75">
      <c r="B539" s="1"/>
      <c r="C539" s="1"/>
      <c r="D539" s="13" t="str">
        <f t="shared" si="79"/>
        <v>Quantity</v>
      </c>
      <c r="E539" s="13" t="str">
        <f t="shared" si="80"/>
        <v>Replaced_ Order Line. Quantity</v>
      </c>
      <c r="F539" s="1" t="s">
        <v>458</v>
      </c>
      <c r="G539" s="30" t="s">
        <v>661</v>
      </c>
      <c r="H539" s="30"/>
      <c r="I539" s="30" t="s">
        <v>592</v>
      </c>
      <c r="J539" s="30"/>
      <c r="K539" s="30" t="s">
        <v>592</v>
      </c>
      <c r="L539" s="35" t="str">
        <f t="shared" si="81"/>
        <v>Quantity</v>
      </c>
      <c r="M539" s="42"/>
      <c r="N539" s="42"/>
      <c r="O539" s="30"/>
      <c r="P539" s="30" t="s">
        <v>561</v>
      </c>
      <c r="Q539" s="29" t="s">
        <v>98</v>
      </c>
      <c r="R539" s="54" t="s">
        <v>659</v>
      </c>
      <c r="S539" s="54"/>
      <c r="T539" s="54"/>
      <c r="U539" s="54" t="s">
        <v>178</v>
      </c>
      <c r="V539" s="54"/>
      <c r="W539" s="54"/>
      <c r="X539" s="54"/>
      <c r="Y539" s="54"/>
    </row>
    <row r="540" spans="2:25" ht="22.5">
      <c r="B540" s="1"/>
      <c r="C540" s="1"/>
      <c r="D540" s="13" t="str">
        <f t="shared" si="79"/>
        <v>MinimumQuantity</v>
      </c>
      <c r="E540" s="13" t="str">
        <f t="shared" si="80"/>
        <v>Replaced_ Order Line. Minimum_ Quantity</v>
      </c>
      <c r="F540" s="1" t="s">
        <v>458</v>
      </c>
      <c r="G540" s="30" t="s">
        <v>661</v>
      </c>
      <c r="H540" s="30" t="s">
        <v>36</v>
      </c>
      <c r="I540" s="30" t="s">
        <v>592</v>
      </c>
      <c r="J540" s="30"/>
      <c r="K540" s="30" t="s">
        <v>592</v>
      </c>
      <c r="L540" s="35" t="str">
        <f t="shared" si="81"/>
        <v>Quantity</v>
      </c>
      <c r="M540" s="42"/>
      <c r="N540" s="42"/>
      <c r="O540" s="30"/>
      <c r="P540" s="30" t="s">
        <v>561</v>
      </c>
      <c r="Q540" s="29" t="s">
        <v>98</v>
      </c>
      <c r="R540" s="54" t="s">
        <v>660</v>
      </c>
      <c r="S540" s="54"/>
      <c r="T540" s="54"/>
      <c r="U540" s="54" t="s">
        <v>178</v>
      </c>
      <c r="V540" s="54"/>
      <c r="W540" s="54"/>
      <c r="X540" s="54"/>
      <c r="Y540" s="54"/>
    </row>
    <row r="541" spans="2:25" ht="22.5">
      <c r="B541" s="1"/>
      <c r="C541" s="1"/>
      <c r="D541" s="13" t="str">
        <f t="shared" si="79"/>
        <v>MaximumQuantity</v>
      </c>
      <c r="E541" s="13" t="str">
        <f t="shared" si="80"/>
        <v>Replaced_ Order Line. Maximum_ Quantity</v>
      </c>
      <c r="F541" s="1" t="s">
        <v>458</v>
      </c>
      <c r="G541" s="30" t="s">
        <v>661</v>
      </c>
      <c r="H541" s="30" t="s">
        <v>37</v>
      </c>
      <c r="I541" s="30" t="s">
        <v>592</v>
      </c>
      <c r="J541" s="30"/>
      <c r="K541" s="30" t="s">
        <v>592</v>
      </c>
      <c r="L541" s="35" t="str">
        <f t="shared" si="81"/>
        <v>Quantity</v>
      </c>
      <c r="M541" s="42"/>
      <c r="N541" s="42"/>
      <c r="O541" s="30"/>
      <c r="P541" s="30" t="s">
        <v>561</v>
      </c>
      <c r="Q541" s="29" t="s">
        <v>98</v>
      </c>
      <c r="R541" s="54" t="s">
        <v>662</v>
      </c>
      <c r="S541" s="54"/>
      <c r="T541" s="54"/>
      <c r="U541" s="54" t="s">
        <v>178</v>
      </c>
      <c r="V541" s="54"/>
      <c r="W541" s="54"/>
      <c r="X541" s="54"/>
      <c r="Y541" s="54"/>
    </row>
    <row r="542" spans="2:25" ht="22.5">
      <c r="B542" s="1"/>
      <c r="C542" s="1"/>
      <c r="D542" s="13" t="str">
        <f t="shared" si="79"/>
        <v>MaximumBackorder QuantityQuantity</v>
      </c>
      <c r="E542" s="13" t="str">
        <f t="shared" si="80"/>
        <v>Replaced_ Order Line. Maximum_ Backorder Quantity. Quantity</v>
      </c>
      <c r="F542" s="1" t="s">
        <v>458</v>
      </c>
      <c r="G542" s="30" t="s">
        <v>661</v>
      </c>
      <c r="H542" s="30" t="s">
        <v>37</v>
      </c>
      <c r="I542" s="30" t="s">
        <v>200</v>
      </c>
      <c r="J542" s="30"/>
      <c r="K542" s="30" t="s">
        <v>592</v>
      </c>
      <c r="L542" s="35" t="str">
        <f t="shared" si="81"/>
        <v>Quantity</v>
      </c>
      <c r="M542" s="42"/>
      <c r="N542" s="42"/>
      <c r="O542" s="30"/>
      <c r="P542" s="39" t="s">
        <v>561</v>
      </c>
      <c r="Q542" s="29" t="s">
        <v>98</v>
      </c>
      <c r="R542" s="54" t="s">
        <v>663</v>
      </c>
      <c r="S542" s="54"/>
      <c r="T542" s="54"/>
      <c r="U542" s="54" t="s">
        <v>178</v>
      </c>
      <c r="V542" s="54"/>
      <c r="W542" s="54"/>
      <c r="X542" s="54"/>
      <c r="Y542" s="54"/>
    </row>
    <row r="543" spans="2:25" ht="22.5">
      <c r="B543" s="1"/>
      <c r="C543" s="1"/>
      <c r="D543" s="13" t="str">
        <f>CONCATENATE(H543,IF(AND(J543="",I543=L543),IF(L543="Identification","ID",L543),CONCATENATE(IF(L543="Identification","ID",I543),J543,(IF(K543="Identifier","ID",IF(AND(J543="",K543="Text"),"",K543))))))</f>
        <v>MinimumBackorder QuantityQuantity</v>
      </c>
      <c r="E543" s="13" t="str">
        <f>CONCATENATE(IF(F543="","",CONCATENATE(F543,"_ ")),G543,". ",IF(H543="","",CONCATENATE(H543,"_ ")),"",I543,IF(AND(J543="",I543=L543),"",CONCATENATE(". ",IF(J543="","",CONCATENATE(J543,"_ ")),K543)))</f>
        <v>Replaced_ Order Line. Minimum_ Backorder Quantity. Quantity</v>
      </c>
      <c r="F543" s="1" t="s">
        <v>458</v>
      </c>
      <c r="G543" s="30" t="s">
        <v>661</v>
      </c>
      <c r="H543" s="30" t="s">
        <v>36</v>
      </c>
      <c r="I543" s="30" t="s">
        <v>200</v>
      </c>
      <c r="J543" s="30"/>
      <c r="K543" s="30" t="s">
        <v>592</v>
      </c>
      <c r="L543" s="35" t="str">
        <f t="shared" si="81"/>
        <v>Quantity</v>
      </c>
      <c r="M543" s="42"/>
      <c r="N543" s="42"/>
      <c r="O543" s="30"/>
      <c r="P543" s="39" t="s">
        <v>561</v>
      </c>
      <c r="Q543" s="29" t="s">
        <v>98</v>
      </c>
      <c r="R543" s="54" t="s">
        <v>278</v>
      </c>
      <c r="S543" s="54"/>
      <c r="T543" s="54"/>
      <c r="U543" s="54" t="s">
        <v>178</v>
      </c>
      <c r="V543" s="54"/>
      <c r="W543" s="54"/>
      <c r="X543" s="54"/>
      <c r="Y543" s="54"/>
    </row>
    <row r="544" spans="2:25" ht="78.75">
      <c r="B544" s="1"/>
      <c r="C544" s="1"/>
      <c r="D544" s="13" t="str">
        <f>CONCATENATE(H544,IF(AND(J544="",I544=L544),IF(L544="Identification","ID",L544),CONCATENATE(IF(L544="Identification","ID",I544),J544,(IF(K544="Identifier","ID",IF(AND(J544="",K544="Text"),"",K544))))))</f>
        <v>SubstitutionStatusCode</v>
      </c>
      <c r="E544" s="13" t="str">
        <f>CONCATENATE(IF(F544="","",CONCATENATE(F544,"_ ")),G544,". ",IF(H544="","",CONCATENATE(H544,"_ ")),"",I544,IF(AND(J544="",I544=L544),"",CONCATENATE(". ",IF(J544="","",CONCATENATE(J544,"_ ")),K544)))</f>
        <v>Replaced_ Order Line. Substitution_ Status. Code</v>
      </c>
      <c r="F544" s="1" t="s">
        <v>458</v>
      </c>
      <c r="G544" s="30" t="s">
        <v>661</v>
      </c>
      <c r="H544" s="30" t="s">
        <v>39</v>
      </c>
      <c r="I544" s="20" t="s">
        <v>38</v>
      </c>
      <c r="J544" s="20"/>
      <c r="K544" s="20" t="s">
        <v>590</v>
      </c>
      <c r="L544" s="35" t="str">
        <f t="shared" si="81"/>
        <v>Code</v>
      </c>
      <c r="M544" s="42"/>
      <c r="N544" s="42"/>
      <c r="O544" s="30"/>
      <c r="P544" s="29" t="s">
        <v>561</v>
      </c>
      <c r="Q544" s="29" t="s">
        <v>98</v>
      </c>
      <c r="R544" s="21" t="s">
        <v>664</v>
      </c>
      <c r="S544" s="21"/>
      <c r="T544" s="21"/>
      <c r="U544" s="21" t="s">
        <v>178</v>
      </c>
      <c r="V544" s="21"/>
      <c r="W544" s="21"/>
      <c r="X544" s="21"/>
      <c r="Y544" s="21"/>
    </row>
    <row r="545" spans="2:25" ht="22.5">
      <c r="B545" s="11"/>
      <c r="C545" s="11"/>
      <c r="D545" s="12" t="str">
        <f>CONCATENATE(IF(M545="","",CONCATENATE(M545,"")),"",N545)</f>
        <v>Item</v>
      </c>
      <c r="E545" s="12" t="str">
        <f>CONCATENATE(IF(F545="","",CONCATENATE(F545,"_ ")),G545,". ",IF(M545="","",CONCATENATE(M545,"_ ")),"",N545)</f>
        <v>Replaced_ Order Line. Item</v>
      </c>
      <c r="F545" s="11" t="s">
        <v>458</v>
      </c>
      <c r="G545" s="16" t="s">
        <v>661</v>
      </c>
      <c r="H545" s="43"/>
      <c r="I545" s="105" t="s">
        <v>643</v>
      </c>
      <c r="J545" s="60"/>
      <c r="K545" s="105" t="s">
        <v>643</v>
      </c>
      <c r="L545" s="60"/>
      <c r="M545" s="16"/>
      <c r="N545" s="16" t="s">
        <v>643</v>
      </c>
      <c r="O545" s="11"/>
      <c r="P545" s="16" t="s">
        <v>560</v>
      </c>
      <c r="Q545" s="16" t="s">
        <v>25</v>
      </c>
      <c r="R545" s="59" t="s">
        <v>665</v>
      </c>
      <c r="S545" s="59"/>
      <c r="T545" s="59"/>
      <c r="U545" s="59" t="s">
        <v>178</v>
      </c>
      <c r="V545" s="59"/>
      <c r="W545" s="59"/>
      <c r="X545" s="59"/>
      <c r="Y545" s="59"/>
    </row>
    <row r="546" spans="2:25" ht="22.5">
      <c r="B546" s="11"/>
      <c r="C546" s="11"/>
      <c r="D546" s="12" t="str">
        <f>CONCATENATE(IF(M546="","",CONCATENATE(M546,"")),"",N546)</f>
        <v>Delivery Requirement</v>
      </c>
      <c r="E546" s="12" t="str">
        <f>CONCATENATE(IF(F546="","",CONCATENATE(F546,"_ ")),G546,". ",IF(M546="","",CONCATENATE(M546,"_ ")),"",N546)</f>
        <v>Replaced_ Order Line. Delivery Requirement</v>
      </c>
      <c r="F546" s="11" t="s">
        <v>458</v>
      </c>
      <c r="G546" s="16" t="s">
        <v>661</v>
      </c>
      <c r="H546" s="43"/>
      <c r="I546" s="105" t="s">
        <v>201</v>
      </c>
      <c r="J546" s="60"/>
      <c r="K546" s="105" t="s">
        <v>201</v>
      </c>
      <c r="L546" s="60"/>
      <c r="M546" s="16"/>
      <c r="N546" s="16" t="s">
        <v>201</v>
      </c>
      <c r="O546" s="11"/>
      <c r="P546" s="16" t="s">
        <v>560</v>
      </c>
      <c r="Q546" s="16" t="s">
        <v>25</v>
      </c>
      <c r="R546" s="71" t="s">
        <v>507</v>
      </c>
      <c r="S546" s="71"/>
      <c r="T546" s="71"/>
      <c r="U546" s="71" t="s">
        <v>178</v>
      </c>
      <c r="V546" s="71"/>
      <c r="W546" s="71"/>
      <c r="X546" s="71"/>
      <c r="Y546" s="71"/>
    </row>
    <row r="547" spans="2:25" ht="33.75">
      <c r="B547" s="11"/>
      <c r="C547" s="11"/>
      <c r="D547" s="12" t="str">
        <f>CONCATENATE(IF(M547="","",CONCATENATE(M547,"")),"",N547)</f>
        <v>Allowance Charge</v>
      </c>
      <c r="E547" s="12" t="str">
        <f>CONCATENATE(IF(F547="","",CONCATENATE(F547,"_ ")),G547,". ",IF(M547="","",CONCATENATE(M547,"_ ")),"",N547)</f>
        <v>Replaced_ Order Line. Allowance Charge</v>
      </c>
      <c r="F547" s="11" t="s">
        <v>458</v>
      </c>
      <c r="G547" s="16" t="s">
        <v>661</v>
      </c>
      <c r="H547" s="43"/>
      <c r="I547" s="105" t="s">
        <v>159</v>
      </c>
      <c r="J547" s="60"/>
      <c r="K547" s="105" t="s">
        <v>159</v>
      </c>
      <c r="L547" s="60"/>
      <c r="M547" s="16"/>
      <c r="N547" s="16" t="s">
        <v>159</v>
      </c>
      <c r="O547" s="92"/>
      <c r="P547" s="16" t="s">
        <v>595</v>
      </c>
      <c r="Q547" s="16" t="s">
        <v>25</v>
      </c>
      <c r="R547" s="71" t="s">
        <v>509</v>
      </c>
      <c r="S547" s="71"/>
      <c r="T547" s="71"/>
      <c r="U547" s="71" t="s">
        <v>178</v>
      </c>
      <c r="V547" s="71"/>
      <c r="W547" s="71"/>
      <c r="X547" s="71"/>
      <c r="Y547" s="71"/>
    </row>
    <row r="548" spans="2:25" ht="22.5">
      <c r="B548" s="11"/>
      <c r="C548" s="11"/>
      <c r="D548" s="12" t="str">
        <f>CONCATENATE(IF(M548="","",CONCATENATE(M548,"")),"",N548)</f>
        <v>Base Price</v>
      </c>
      <c r="E548" s="12" t="str">
        <f>CONCATENATE(IF(F548="","",CONCATENATE(F548,"_ ")),G548,". ",IF(M548="","",CONCATENATE(M548,"_ ")),"",N548)</f>
        <v>Replaced_ Order Line. Base Price</v>
      </c>
      <c r="F548" s="11" t="s">
        <v>458</v>
      </c>
      <c r="G548" s="16" t="s">
        <v>661</v>
      </c>
      <c r="H548" s="124"/>
      <c r="I548" s="105" t="s">
        <v>206</v>
      </c>
      <c r="J548" s="124"/>
      <c r="K548" s="105" t="s">
        <v>206</v>
      </c>
      <c r="L548" s="2" t="str">
        <f>IF(AND(OR(I548="Identification",I548="ID"),K548="Identifier"),I548,IF(AND(OR(I548="Time",I548="Date"),K548="Date Time"),I548,K548))</f>
        <v>Base Price</v>
      </c>
      <c r="M548" s="16"/>
      <c r="N548" s="16" t="s">
        <v>206</v>
      </c>
      <c r="O548" s="92"/>
      <c r="P548" s="16" t="s">
        <v>561</v>
      </c>
      <c r="Q548" s="16" t="s">
        <v>25</v>
      </c>
      <c r="R548" s="71" t="s">
        <v>510</v>
      </c>
      <c r="S548" s="71"/>
      <c r="T548" s="71"/>
      <c r="U548" s="71" t="s">
        <v>178</v>
      </c>
      <c r="V548" s="71"/>
      <c r="W548" s="71"/>
      <c r="X548" s="71"/>
      <c r="Y548" s="71"/>
    </row>
    <row r="549" spans="2:25" ht="22.5">
      <c r="B549" s="9"/>
      <c r="C549" s="9"/>
      <c r="D549" s="15" t="str">
        <f>CONCATENATE(IF(F549="","",CONCATENATE(F549,"")),"",G549)</f>
        <v>Sales Conditions</v>
      </c>
      <c r="E549" s="15" t="str">
        <f>CONCATENATE(IF(F549="","",CONCATENATE(F549,"_ ")),"",G549,". Details")</f>
        <v>Sales Conditions. Details</v>
      </c>
      <c r="F549" s="9"/>
      <c r="G549" s="32" t="s">
        <v>160</v>
      </c>
      <c r="H549" s="32"/>
      <c r="I549" s="32" t="s">
        <v>6</v>
      </c>
      <c r="J549" s="32"/>
      <c r="K549" s="32" t="s">
        <v>6</v>
      </c>
      <c r="L549" s="2" t="str">
        <f>IF(AND(OR(I549="Identification",I549="ID"),K549="Identifier"),I549,IF(AND(OR(I549="Time",I549="Date"),K549="Date Time"),I549,K549))</f>
        <v>Details</v>
      </c>
      <c r="M549" s="89"/>
      <c r="N549" s="89"/>
      <c r="O549" s="32"/>
      <c r="P549" s="32"/>
      <c r="Q549" s="25" t="s">
        <v>24</v>
      </c>
      <c r="R549" s="23" t="s">
        <v>258</v>
      </c>
      <c r="S549" s="23" t="s">
        <v>178</v>
      </c>
      <c r="T549" s="23"/>
      <c r="U549" s="23" t="s">
        <v>178</v>
      </c>
      <c r="V549" s="23"/>
      <c r="W549" s="23"/>
      <c r="X549" s="23"/>
      <c r="Y549" s="23"/>
    </row>
    <row r="550" spans="2:25" ht="22.5">
      <c r="B550" s="1"/>
      <c r="C550" s="1"/>
      <c r="D550" s="13" t="str">
        <f>CONCATENATE(H550,IF(AND(J550="",I550=L550),IF(L550="Identification","ID",L550),CONCATENATE(IF(L550="Identification","ID",I550),J550,(IF(K550="Identifier","ID",IF(AND(J550="",K550="Text"),"",K550))))))</f>
        <v>Condition IdentificationID</v>
      </c>
      <c r="E550" s="13" t="str">
        <f>CONCATENATE(IF(F550="","",CONCATENATE(F550,"_ ")),G550,". ",IF(H550="","",CONCATENATE(H550,"_ ")),"",I550,IF(AND(J550="",I550=L550),"",CONCATENATE(". ",IF(J550="","",CONCATENATE(J550,"_ ")),K550)))</f>
        <v>Sales Conditions. Condition Identification. Identifier</v>
      </c>
      <c r="F550" s="1"/>
      <c r="G550" s="30" t="s">
        <v>160</v>
      </c>
      <c r="H550" s="30"/>
      <c r="I550" s="30" t="s">
        <v>693</v>
      </c>
      <c r="J550" s="30"/>
      <c r="K550" s="30" t="s">
        <v>559</v>
      </c>
      <c r="L550" s="2" t="str">
        <f>IF(AND(OR(I550="Identification",I550="ID"),K550="Identifier"),I550,IF(AND(OR(I550="Time",I550="Date"),K550="Date Time"),I550,K550))</f>
        <v>Identifier</v>
      </c>
      <c r="M550" s="88"/>
      <c r="N550" s="88"/>
      <c r="O550" s="30"/>
      <c r="P550" s="30" t="s">
        <v>560</v>
      </c>
      <c r="Q550" s="20" t="s">
        <v>98</v>
      </c>
      <c r="R550" s="54" t="s">
        <v>2</v>
      </c>
      <c r="S550" s="54" t="s">
        <v>178</v>
      </c>
      <c r="T550" s="54"/>
      <c r="U550" s="54" t="s">
        <v>178</v>
      </c>
      <c r="V550" s="54"/>
      <c r="W550" s="54"/>
      <c r="X550" s="54"/>
      <c r="Y550" s="54"/>
    </row>
    <row r="551" spans="2:25" ht="45">
      <c r="B551" s="1"/>
      <c r="C551" s="1"/>
      <c r="D551" s="13" t="str">
        <f>CONCATENATE(H551,IF(AND(J551="",I551=L551),IF(L551="Identification","ID",L551),CONCATENATE(IF(L551="Identification","ID",I551),J551,(IF(K551="Identifier","ID",IF(AND(J551="",K551="Text"),"",K551))))))</f>
        <v>ActionCode</v>
      </c>
      <c r="E551" s="13" t="str">
        <f>CONCATENATE(IF(F551="","",CONCATENATE(F551,"_ ")),G551,". ",IF(H551="","",CONCATENATE(H551,"_ ")),"",I551,IF(AND(J551="",I551=L551),"",CONCATENATE(". ",IF(J551="","",CONCATENATE(J551,"_ ")),K551)))</f>
        <v>Sales Conditions. Action. Code</v>
      </c>
      <c r="F551" s="1"/>
      <c r="G551" s="30" t="s">
        <v>160</v>
      </c>
      <c r="H551" s="30"/>
      <c r="I551" s="30" t="s">
        <v>3</v>
      </c>
      <c r="J551" s="30"/>
      <c r="K551" s="30" t="s">
        <v>590</v>
      </c>
      <c r="L551" s="2" t="str">
        <f>IF(AND(OR(I551="Identification",I551="ID"),K551="Identifier"),I551,IF(AND(OR(I551="Time",I551="Date"),K551="Date Time"),I551,K551))</f>
        <v>Code</v>
      </c>
      <c r="M551" s="88"/>
      <c r="N551" s="88"/>
      <c r="O551" s="30"/>
      <c r="P551" s="30" t="s">
        <v>561</v>
      </c>
      <c r="Q551" s="20" t="s">
        <v>98</v>
      </c>
      <c r="R551" s="21" t="s">
        <v>259</v>
      </c>
      <c r="S551" s="21" t="s">
        <v>178</v>
      </c>
      <c r="T551" s="21"/>
      <c r="U551" s="21" t="s">
        <v>178</v>
      </c>
      <c r="V551" s="21"/>
      <c r="W551" s="21"/>
      <c r="X551" s="21"/>
      <c r="Y551" s="21"/>
    </row>
    <row r="552" spans="2:25" ht="33.75">
      <c r="B552" s="1"/>
      <c r="C552" s="1"/>
      <c r="D552" s="13" t="str">
        <f>CONCATENATE(H552,IF(AND(J552="",I552=L552),IF(L552="Identification","ID",L552),CONCATENATE(IF(L552="Identification","ID",I552),J552,(IF(K552="Identifier","ID",IF(AND(J552="",K552="Text"),"",K552))))))</f>
        <v>Description</v>
      </c>
      <c r="E552" s="13" t="str">
        <f>CONCATENATE(IF(F552="","",CONCATENATE(F552,"_ ")),G552,". ",IF(H552="","",CONCATENATE(H552,"_ ")),"",I552,IF(AND(J552="",I552=L552),"",CONCATENATE(". ",IF(J552="","",CONCATENATE(J552,"_ ")),K552)))</f>
        <v>Sales Conditions. Description. Text</v>
      </c>
      <c r="F552" s="1"/>
      <c r="G552" s="30" t="s">
        <v>160</v>
      </c>
      <c r="H552" s="30"/>
      <c r="I552" s="30" t="s">
        <v>668</v>
      </c>
      <c r="J552" s="30"/>
      <c r="K552" s="30" t="s">
        <v>604</v>
      </c>
      <c r="L552" s="2" t="str">
        <f>IF(AND(OR(I552="Identification",I552="ID"),K552="Identifier"),I552,IF(AND(OR(I552="Time",I552="Date"),K552="Date Time"),I552,K552))</f>
        <v>Text</v>
      </c>
      <c r="M552" s="88"/>
      <c r="N552" s="88"/>
      <c r="O552" s="30"/>
      <c r="P552" s="30" t="s">
        <v>561</v>
      </c>
      <c r="Q552" s="20" t="s">
        <v>98</v>
      </c>
      <c r="R552" s="54" t="s">
        <v>4</v>
      </c>
      <c r="S552" s="54" t="s">
        <v>178</v>
      </c>
      <c r="T552" s="54"/>
      <c r="U552" s="54" t="s">
        <v>178</v>
      </c>
      <c r="V552" s="54"/>
      <c r="W552" s="54"/>
      <c r="X552" s="54"/>
      <c r="Y552" s="54"/>
    </row>
    <row r="553" spans="2:25" ht="22.5">
      <c r="B553" s="9"/>
      <c r="C553" s="9"/>
      <c r="D553" s="15" t="str">
        <f>CONCATENATE(IF(F553="","",CONCATENATE(F553,"")),"",G553)</f>
        <v>Secondary Hazards</v>
      </c>
      <c r="E553" s="15" t="str">
        <f>CONCATENATE(IF(F553="","",CONCATENATE(F553,"_ ")),"",G553,". Details")</f>
        <v>Secondary Hazards. Details</v>
      </c>
      <c r="F553" s="9"/>
      <c r="G553" s="32" t="s">
        <v>214</v>
      </c>
      <c r="H553" s="32"/>
      <c r="I553" s="32" t="s">
        <v>6</v>
      </c>
      <c r="J553" s="32"/>
      <c r="K553" s="32" t="s">
        <v>6</v>
      </c>
      <c r="L553" s="32"/>
      <c r="M553" s="46"/>
      <c r="N553" s="46"/>
      <c r="O553" s="32"/>
      <c r="P553" s="32"/>
      <c r="Q553" s="19" t="s">
        <v>24</v>
      </c>
      <c r="R553" s="23" t="s">
        <v>294</v>
      </c>
      <c r="S553" s="23" t="s">
        <v>178</v>
      </c>
      <c r="T553" s="23"/>
      <c r="U553" s="23" t="s">
        <v>178</v>
      </c>
      <c r="V553" s="23"/>
      <c r="W553" s="23" t="s">
        <v>178</v>
      </c>
      <c r="X553" s="23"/>
      <c r="Y553" s="23"/>
    </row>
    <row r="554" spans="2:25" ht="22.5">
      <c r="B554" s="1"/>
      <c r="C554" s="1"/>
      <c r="D554" s="13" t="str">
        <f>CONCATENATE(H554,IF(AND(J554="",I554=L554),IF(L554="Identification","ID",L554),CONCATENATE(IF(L554="Identification","ID",I554),J554,(IF(K554="Identifier","ID",IF(AND(J554="",K554="Text"),"",K554))))))</f>
        <v>IdentificationCode</v>
      </c>
      <c r="E554" s="13" t="str">
        <f>CONCATENATE(IF(F554="","",CONCATENATE(F554,"_ ")),G554,". ",IF(H554="","",CONCATENATE(H554,"_ ")),"",I554,IF(AND(J554="",I554=L554),"",CONCATENATE(". ",IF(J554="","",CONCATENATE(J554,"_ ")),K554)))</f>
        <v>Secondary Hazards. Identification. Code</v>
      </c>
      <c r="F554" s="1"/>
      <c r="G554" s="30" t="s">
        <v>214</v>
      </c>
      <c r="H554" s="30"/>
      <c r="I554" s="30" t="s">
        <v>644</v>
      </c>
      <c r="J554" s="30"/>
      <c r="K554" s="30" t="s">
        <v>590</v>
      </c>
      <c r="L554" s="35" t="str">
        <f>IF(AND(OR(I554="Identification",I554="ID"),K554="Identifier"),I554,IF(AND(OR(I554="Time",I554="Date"),K554="Date Time"),I554,K554))</f>
        <v>Code</v>
      </c>
      <c r="M554" s="42"/>
      <c r="N554" s="42"/>
      <c r="O554" s="30"/>
      <c r="P554" s="39" t="s">
        <v>560</v>
      </c>
      <c r="Q554" s="20" t="s">
        <v>98</v>
      </c>
      <c r="R554" s="21" t="s">
        <v>295</v>
      </c>
      <c r="S554" s="21" t="s">
        <v>178</v>
      </c>
      <c r="T554" s="21"/>
      <c r="U554" s="21" t="s">
        <v>178</v>
      </c>
      <c r="V554" s="21"/>
      <c r="W554" s="21" t="s">
        <v>178</v>
      </c>
      <c r="X554" s="21"/>
      <c r="Y554" s="21"/>
    </row>
    <row r="555" spans="2:25" ht="78.75">
      <c r="B555" s="1"/>
      <c r="C555" s="1"/>
      <c r="D555" s="13" t="str">
        <f>CONCATENATE(H555,IF(AND(J555="",I555=L555),IF(L555="Identification","ID",L555),CONCATENATE(IF(L555="Identification","ID",I555),J555,(IF(K555="Identifier","ID",IF(AND(J555="",K555="Text"),"",K555))))))</f>
        <v>Extension</v>
      </c>
      <c r="E555" s="13" t="str">
        <f>CONCATENATE(IF(F555="","",CONCATENATE(F555,"_ ")),G555,". ",IF(H555="","",CONCATENATE(H555,"_ ")),"",I555,IF(AND(J555="",I555=L555),"",CONCATENATE(". ",IF(J555="","",CONCATENATE(J555,"_ ")),K555)))</f>
        <v>Secondary Hazards. Extension. Text</v>
      </c>
      <c r="F555" s="1"/>
      <c r="G555" s="30" t="s">
        <v>214</v>
      </c>
      <c r="H555" s="30"/>
      <c r="I555" s="30" t="s">
        <v>700</v>
      </c>
      <c r="J555" s="30"/>
      <c r="K555" s="30" t="s">
        <v>604</v>
      </c>
      <c r="L555" s="35" t="str">
        <f>IF(AND(OR(I555="Identification",I555="ID"),K555="Identifier"),I555,IF(AND(OR(I555="Time",I555="Date"),K555="Date Time"),I555,K555))</f>
        <v>Text</v>
      </c>
      <c r="M555" s="42"/>
      <c r="N555" s="42"/>
      <c r="O555" s="30"/>
      <c r="P555" s="39" t="s">
        <v>561</v>
      </c>
      <c r="Q555" s="20" t="s">
        <v>98</v>
      </c>
      <c r="R555" s="54" t="s">
        <v>701</v>
      </c>
      <c r="S555" s="54" t="s">
        <v>178</v>
      </c>
      <c r="T555" s="54"/>
      <c r="U555" s="54" t="s">
        <v>178</v>
      </c>
      <c r="V555" s="54"/>
      <c r="W555" s="54" t="s">
        <v>178</v>
      </c>
      <c r="X555" s="54"/>
      <c r="Y555" s="54"/>
    </row>
    <row r="556" spans="2:25" ht="22.5">
      <c r="B556" s="9"/>
      <c r="C556" s="9"/>
      <c r="D556" s="15" t="str">
        <f>CONCATENATE(IF(F556="","",CONCATENATE(F556,"")),"",G556)</f>
        <v>SellerParty</v>
      </c>
      <c r="E556" s="15" t="str">
        <f>CONCATENATE(IF(F556="","",CONCATENATE(F556,"_ ")),"",G556,". Details")</f>
        <v>Seller_ Party. Details</v>
      </c>
      <c r="F556" s="9" t="s">
        <v>601</v>
      </c>
      <c r="G556" s="32" t="s">
        <v>596</v>
      </c>
      <c r="H556" s="32"/>
      <c r="I556" s="32" t="s">
        <v>6</v>
      </c>
      <c r="J556" s="32"/>
      <c r="K556" s="32" t="s">
        <v>6</v>
      </c>
      <c r="L556" s="32"/>
      <c r="M556" s="46"/>
      <c r="N556" s="46"/>
      <c r="O556" s="32"/>
      <c r="P556" s="32"/>
      <c r="Q556" s="19" t="s">
        <v>24</v>
      </c>
      <c r="R556" s="34" t="s">
        <v>597</v>
      </c>
      <c r="S556" s="34" t="s">
        <v>178</v>
      </c>
      <c r="T556" s="34"/>
      <c r="U556" s="34" t="s">
        <v>178</v>
      </c>
      <c r="V556" s="34"/>
      <c r="W556" s="34" t="s">
        <v>178</v>
      </c>
      <c r="X556" s="34" t="s">
        <v>178</v>
      </c>
      <c r="Y556" s="34" t="s">
        <v>178</v>
      </c>
    </row>
    <row r="557" spans="2:25" ht="33.75">
      <c r="B557" s="1"/>
      <c r="C557" s="1"/>
      <c r="D557" s="13" t="str">
        <f>CONCATENATE(H557,IF(AND(J557="",I557=L557),IF(L557="Identification","ID",L557),CONCATENATE(IF(L557="Identification","ID",I557),J557,(IF(K557="Identifier","ID",IF(AND(J557="",K557="Text"),"",K557))))))</f>
        <v>ID</v>
      </c>
      <c r="E557" s="13" t="str">
        <f>CONCATENATE(IF(F557="","",CONCATENATE(F557,"_ ")),G557,". ",IF(H557="","",CONCATENATE(H557,"_ ")),"",I557,IF(AND(J557="",I557=L557),"",CONCATENATE(". ",IF(J557="","",CONCATENATE(J557,"_ ")),K557)))</f>
        <v>Seller_ Party. Identification</v>
      </c>
      <c r="F557" s="1" t="s">
        <v>601</v>
      </c>
      <c r="G557" s="30" t="s">
        <v>596</v>
      </c>
      <c r="H557" s="30"/>
      <c r="I557" s="30" t="s">
        <v>644</v>
      </c>
      <c r="J557" s="30"/>
      <c r="K557" s="30" t="s">
        <v>559</v>
      </c>
      <c r="L557" s="35" t="str">
        <f>IF(AND(OR(I557="Identification",I557="ID"),K557="Identifier"),I557,IF(AND(OR(I557="Time",I557="Date"),K557="Date Time"),I557,K557))</f>
        <v>Identification</v>
      </c>
      <c r="M557" s="42"/>
      <c r="N557" s="42"/>
      <c r="O557" s="30"/>
      <c r="P557" s="39" t="s">
        <v>560</v>
      </c>
      <c r="Q557" s="29" t="s">
        <v>98</v>
      </c>
      <c r="R557" s="54" t="s">
        <v>598</v>
      </c>
      <c r="S557" s="54" t="s">
        <v>178</v>
      </c>
      <c r="T557" s="54"/>
      <c r="U557" s="54" t="s">
        <v>178</v>
      </c>
      <c r="V557" s="54"/>
      <c r="W557" s="54" t="s">
        <v>178</v>
      </c>
      <c r="X557" s="54" t="s">
        <v>178</v>
      </c>
      <c r="Y557" s="54" t="s">
        <v>178</v>
      </c>
    </row>
    <row r="558" spans="2:25" ht="22.5">
      <c r="B558" s="11"/>
      <c r="C558" s="11"/>
      <c r="D558" s="12" t="str">
        <f>CONCATENATE(IF(M558="","",CONCATENATE(M558,"")),"",N558)</f>
        <v>Party Name</v>
      </c>
      <c r="E558" s="12" t="str">
        <f>CONCATENATE(IF(F558="","",CONCATENATE(F558,"_ ")),G558,". ",IF(M558="","",CONCATENATE(M558,"_ ")),"",N558)</f>
        <v>Seller_ Party. Party Name</v>
      </c>
      <c r="F558" s="11" t="s">
        <v>601</v>
      </c>
      <c r="G558" s="33" t="s">
        <v>596</v>
      </c>
      <c r="H558" s="41">
        <f>IF(M558="","",M558)</f>
      </c>
      <c r="I558" s="41" t="str">
        <f>N558</f>
        <v>Party Name</v>
      </c>
      <c r="J558" s="41"/>
      <c r="K558" s="41" t="str">
        <f>N558</f>
        <v>Party Name</v>
      </c>
      <c r="L558" s="43"/>
      <c r="M558" s="33"/>
      <c r="N558" s="33" t="s">
        <v>163</v>
      </c>
      <c r="O558" s="33"/>
      <c r="P558" s="40" t="s">
        <v>595</v>
      </c>
      <c r="Q558" s="22" t="s">
        <v>25</v>
      </c>
      <c r="R558" s="71" t="s">
        <v>57</v>
      </c>
      <c r="S558" s="71" t="s">
        <v>178</v>
      </c>
      <c r="T558" s="71"/>
      <c r="U558" s="71" t="s">
        <v>178</v>
      </c>
      <c r="V558" s="71"/>
      <c r="W558" s="71" t="s">
        <v>178</v>
      </c>
      <c r="X558" s="71" t="s">
        <v>178</v>
      </c>
      <c r="Y558" s="71" t="s">
        <v>178</v>
      </c>
    </row>
    <row r="559" spans="2:25" ht="22.5">
      <c r="B559" s="11"/>
      <c r="C559" s="11"/>
      <c r="D559" s="12" t="str">
        <f>CONCATENATE(IF(M559="","",CONCATENATE(M559,"")),"",N559)</f>
        <v>Address</v>
      </c>
      <c r="E559" s="12" t="str">
        <f>CONCATENATE(IF(F559="","",CONCATENATE(F559,"_ ")),G559,". ",IF(M559="","",CONCATENATE(M559,"_ ")),"",N559)</f>
        <v>Seller_ Party. Address</v>
      </c>
      <c r="F559" s="11" t="s">
        <v>601</v>
      </c>
      <c r="G559" s="33" t="s">
        <v>596</v>
      </c>
      <c r="H559" s="41">
        <f>IF(M559="","",M559)</f>
      </c>
      <c r="I559" s="41" t="str">
        <f>N559</f>
        <v>Address</v>
      </c>
      <c r="J559" s="41"/>
      <c r="K559" s="41" t="str">
        <f>N559</f>
        <v>Address</v>
      </c>
      <c r="L559" s="41"/>
      <c r="M559" s="22"/>
      <c r="N559" s="22" t="s">
        <v>612</v>
      </c>
      <c r="O559" s="33"/>
      <c r="P559" s="40" t="s">
        <v>595</v>
      </c>
      <c r="Q559" s="22" t="s">
        <v>25</v>
      </c>
      <c r="R559" s="71" t="s">
        <v>58</v>
      </c>
      <c r="S559" s="71" t="s">
        <v>178</v>
      </c>
      <c r="T559" s="71"/>
      <c r="U559" s="71" t="s">
        <v>178</v>
      </c>
      <c r="V559" s="71"/>
      <c r="W559" s="71" t="s">
        <v>178</v>
      </c>
      <c r="X559" s="71" t="s">
        <v>178</v>
      </c>
      <c r="Y559" s="71" t="s">
        <v>178</v>
      </c>
    </row>
    <row r="560" spans="2:25" ht="22.5">
      <c r="B560" s="11"/>
      <c r="C560" s="11"/>
      <c r="D560" s="12" t="str">
        <f>CONCATENATE(IF(M560="","",CONCATENATE(M560,"")),"",N560)</f>
        <v>Party Tax Scheme</v>
      </c>
      <c r="E560" s="12" t="str">
        <f>CONCATENATE(IF(F560="","",CONCATENATE(F560,"_ ")),G560,". ",IF(M560="","",CONCATENATE(M560,"_ ")),"",N560)</f>
        <v>Seller_ Party. Party Tax Scheme</v>
      </c>
      <c r="F560" s="11" t="s">
        <v>601</v>
      </c>
      <c r="G560" s="33" t="s">
        <v>596</v>
      </c>
      <c r="H560" s="41">
        <f>IF(M560="","",M560)</f>
      </c>
      <c r="I560" s="41" t="str">
        <f>N560</f>
        <v>Party Tax Scheme</v>
      </c>
      <c r="J560" s="41"/>
      <c r="K560" s="41" t="str">
        <f>N560</f>
        <v>Party Tax Scheme</v>
      </c>
      <c r="L560" s="43"/>
      <c r="M560" s="33"/>
      <c r="N560" s="33" t="s">
        <v>164</v>
      </c>
      <c r="O560" s="33"/>
      <c r="P560" s="40" t="s">
        <v>595</v>
      </c>
      <c r="Q560" s="22" t="s">
        <v>25</v>
      </c>
      <c r="R560" s="71" t="s">
        <v>59</v>
      </c>
      <c r="S560" s="71" t="s">
        <v>178</v>
      </c>
      <c r="T560" s="71"/>
      <c r="U560" s="71" t="s">
        <v>178</v>
      </c>
      <c r="V560" s="71"/>
      <c r="W560" s="71"/>
      <c r="X560" s="71"/>
      <c r="Y560" s="71" t="s">
        <v>178</v>
      </c>
    </row>
    <row r="561" spans="2:25" ht="22.5">
      <c r="B561" s="11"/>
      <c r="C561" s="11"/>
      <c r="D561" s="12" t="str">
        <f>CONCATENATE(IF(M561="","",CONCATENATE(M561,"")),"",N561)</f>
        <v>ShippingContact</v>
      </c>
      <c r="E561" s="12" t="str">
        <f>CONCATENATE(IF(F561="","",CONCATENATE(F561,"_ ")),G561,". ",IF(M561="","",CONCATENATE(M561,"_ ")),"",N561)</f>
        <v>Seller_ Party. Shipping_ Contact</v>
      </c>
      <c r="F561" s="11" t="s">
        <v>601</v>
      </c>
      <c r="G561" s="33" t="s">
        <v>596</v>
      </c>
      <c r="H561" s="41" t="str">
        <f>IF(M561="","",M561)</f>
        <v>Shipping</v>
      </c>
      <c r="I561" s="41" t="str">
        <f>N561</f>
        <v>Contact</v>
      </c>
      <c r="J561" s="41"/>
      <c r="K561" s="41" t="str">
        <f>N561</f>
        <v>Contact</v>
      </c>
      <c r="L561" s="43"/>
      <c r="M561" s="33" t="s">
        <v>645</v>
      </c>
      <c r="N561" s="33" t="s">
        <v>599</v>
      </c>
      <c r="O561" s="33"/>
      <c r="P561" s="40" t="s">
        <v>561</v>
      </c>
      <c r="Q561" s="22" t="s">
        <v>25</v>
      </c>
      <c r="R561" s="71" t="s">
        <v>61</v>
      </c>
      <c r="S561" s="71" t="s">
        <v>178</v>
      </c>
      <c r="T561" s="71"/>
      <c r="U561" s="71" t="s">
        <v>178</v>
      </c>
      <c r="V561" s="71"/>
      <c r="W561" s="71" t="s">
        <v>178</v>
      </c>
      <c r="X561" s="71" t="s">
        <v>178</v>
      </c>
      <c r="Y561" s="71"/>
    </row>
    <row r="562" spans="2:25" ht="33.75">
      <c r="B562" s="11"/>
      <c r="C562" s="11"/>
      <c r="D562" s="12" t="str">
        <f>CONCATENATE(IF(M562="","",CONCATENATE(M562,"")),"",N562)</f>
        <v>OrderContact</v>
      </c>
      <c r="E562" s="12" t="str">
        <f>CONCATENATE(IF(F562="","",CONCATENATE(F562,"_ ")),G562,". ",IF(M562="","",CONCATENATE(M562,"_ ")),"",N562)</f>
        <v>Seller_ Party. Order_ Contact</v>
      </c>
      <c r="F562" s="11" t="s">
        <v>601</v>
      </c>
      <c r="G562" s="33" t="s">
        <v>596</v>
      </c>
      <c r="H562" s="41" t="str">
        <f>IF(M562="","",M562)</f>
        <v>Order</v>
      </c>
      <c r="I562" s="41" t="str">
        <f>N562</f>
        <v>Contact</v>
      </c>
      <c r="J562" s="41"/>
      <c r="K562" s="41" t="str">
        <f>N562</f>
        <v>Contact</v>
      </c>
      <c r="L562" s="43"/>
      <c r="M562" s="33" t="s">
        <v>588</v>
      </c>
      <c r="N562" s="33" t="s">
        <v>599</v>
      </c>
      <c r="O562" s="33"/>
      <c r="P562" s="40" t="s">
        <v>561</v>
      </c>
      <c r="Q562" s="22" t="s">
        <v>25</v>
      </c>
      <c r="R562" s="71" t="s">
        <v>62</v>
      </c>
      <c r="S562" s="71" t="s">
        <v>178</v>
      </c>
      <c r="T562" s="71"/>
      <c r="U562" s="71" t="s">
        <v>178</v>
      </c>
      <c r="V562" s="71"/>
      <c r="W562" s="71" t="s">
        <v>178</v>
      </c>
      <c r="X562" s="71" t="s">
        <v>178</v>
      </c>
      <c r="Y562" s="71"/>
    </row>
    <row r="563" spans="2:25" ht="33.75">
      <c r="B563" s="9"/>
      <c r="C563" s="9"/>
      <c r="D563" s="15" t="str">
        <f>CONCATENATE(IF(F563="","",CONCATENATE(F563,"")),"",G563)</f>
        <v>Seller'sItem Identification</v>
      </c>
      <c r="E563" s="15" t="str">
        <f>CONCATENATE(IF(F563="","",CONCATENATE(F563,"_ ")),"",G563,". Details")</f>
        <v>Seller's_ Item Identification. Details</v>
      </c>
      <c r="F563" s="9" t="s">
        <v>10</v>
      </c>
      <c r="G563" s="32" t="s">
        <v>203</v>
      </c>
      <c r="H563" s="32"/>
      <c r="I563" s="32" t="s">
        <v>6</v>
      </c>
      <c r="J563" s="32"/>
      <c r="K563" s="32" t="s">
        <v>6</v>
      </c>
      <c r="L563" s="32"/>
      <c r="M563" s="46"/>
      <c r="N563" s="46"/>
      <c r="O563" s="32"/>
      <c r="P563" s="32"/>
      <c r="Q563" s="19" t="s">
        <v>24</v>
      </c>
      <c r="R563" s="34" t="s">
        <v>286</v>
      </c>
      <c r="S563" s="34" t="s">
        <v>178</v>
      </c>
      <c r="T563" s="34"/>
      <c r="U563" s="34" t="s">
        <v>178</v>
      </c>
      <c r="V563" s="34"/>
      <c r="W563" s="34" t="s">
        <v>178</v>
      </c>
      <c r="X563" s="34" t="s">
        <v>178</v>
      </c>
      <c r="Y563" s="34" t="s">
        <v>178</v>
      </c>
    </row>
    <row r="564" spans="2:25" ht="45">
      <c r="B564" s="1"/>
      <c r="C564" s="1"/>
      <c r="D564" s="13" t="str">
        <f>CONCATENATE(H564,IF(AND(J564="",I564=L564),IF(L564="Identification","ID",L564),CONCATENATE(IF(L564="Identification","ID",I564),J564,(IF(K564="Identifier","ID",IF(AND(J564="",K564="Text"),"",K564))))))</f>
        <v>ID</v>
      </c>
      <c r="E564" s="13" t="str">
        <f>CONCATENATE(IF(F564="","",CONCATENATE(F564,"_ ")),G564,". ",IF(H564="","",CONCATENATE(H564,"_ ")),"",I564,IF(AND(J564="",I564=L564),"",CONCATENATE(". ",IF(J564="","",CONCATENATE(J564,"_ ")),K564)))</f>
        <v>Seller's_ Item Identification. Identification</v>
      </c>
      <c r="F564" s="1" t="s">
        <v>10</v>
      </c>
      <c r="G564" s="30" t="s">
        <v>203</v>
      </c>
      <c r="H564" s="30"/>
      <c r="I564" s="30" t="s">
        <v>644</v>
      </c>
      <c r="J564" s="30"/>
      <c r="K564" s="30" t="s">
        <v>559</v>
      </c>
      <c r="L564" s="35" t="str">
        <f>IF(AND(OR(I564="Identification",I564="ID"),K564="Identifier"),I564,IF(AND(OR(I564="Time",I564="Date"),K564="Date Time"),I564,K564))</f>
        <v>Identification</v>
      </c>
      <c r="M564" s="42"/>
      <c r="N564" s="42"/>
      <c r="O564" s="30"/>
      <c r="P564" s="39" t="s">
        <v>560</v>
      </c>
      <c r="Q564" s="20" t="s">
        <v>98</v>
      </c>
      <c r="R564" s="52" t="s">
        <v>675</v>
      </c>
      <c r="S564" s="52" t="s">
        <v>178</v>
      </c>
      <c r="T564" s="52"/>
      <c r="U564" s="52" t="s">
        <v>178</v>
      </c>
      <c r="V564" s="52"/>
      <c r="W564" s="52" t="s">
        <v>178</v>
      </c>
      <c r="X564" s="52" t="s">
        <v>178</v>
      </c>
      <c r="Y564" s="52" t="s">
        <v>178</v>
      </c>
    </row>
    <row r="565" spans="2:25" ht="22.5">
      <c r="B565" s="1"/>
      <c r="C565" s="1"/>
      <c r="D565" s="13" t="str">
        <f>CONCATENATE(H565,IF(AND(J565="",I565=L565),IF(L565="Identification","ID",L565),CONCATENATE(IF(L565="Identification","ID",I565),J565,(IF(K565="Identifier","ID",IF(AND(J565="",K565="Text"),"",K565))))))</f>
        <v>Extension</v>
      </c>
      <c r="E565" s="13" t="str">
        <f>CONCATENATE(IF(F565="","",CONCATENATE(F565,"_ ")),G565,". ",IF(H565="","",CONCATENATE(H565,"_ ")),"",I565,IF(AND(J565="",I565=L565),"",CONCATENATE(". ",IF(J565="","",CONCATENATE(J565,"_ ")),K565)))</f>
        <v>Seller's_ Item Identification. Extension. Text</v>
      </c>
      <c r="F565" s="1" t="s">
        <v>10</v>
      </c>
      <c r="G565" s="30" t="s">
        <v>203</v>
      </c>
      <c r="H565" s="30"/>
      <c r="I565" s="20" t="s">
        <v>700</v>
      </c>
      <c r="J565" s="30"/>
      <c r="K565" s="20" t="s">
        <v>604</v>
      </c>
      <c r="L565" s="2" t="str">
        <f>IF(AND(OR(I565="Identification",I565="ID"),K565="Identifier"),I565,IF(AND(OR(I565="Time",I565="Date"),K565="Date Time"),I565,K565))</f>
        <v>Text</v>
      </c>
      <c r="M565" s="88"/>
      <c r="N565" s="88"/>
      <c r="O565" s="30"/>
      <c r="P565" s="20" t="s">
        <v>561</v>
      </c>
      <c r="Q565" s="20" t="s">
        <v>98</v>
      </c>
      <c r="R565" s="69" t="s">
        <v>284</v>
      </c>
      <c r="S565" s="69" t="s">
        <v>178</v>
      </c>
      <c r="T565" s="69"/>
      <c r="U565" s="69" t="s">
        <v>178</v>
      </c>
      <c r="V565" s="69"/>
      <c r="W565" s="69" t="s">
        <v>178</v>
      </c>
      <c r="X565" s="69" t="s">
        <v>178</v>
      </c>
      <c r="Y565" s="69" t="s">
        <v>178</v>
      </c>
    </row>
    <row r="566" spans="2:25" ht="56.25">
      <c r="B566" s="11"/>
      <c r="C566" s="11"/>
      <c r="D566" s="12" t="str">
        <f>CONCATENATE(IF(M566="","",CONCATENATE(M566,"")),"",N566)</f>
        <v>Physical Attribute</v>
      </c>
      <c r="E566" s="12" t="str">
        <f>CONCATENATE(IF(F566="","",CONCATENATE(F566,"_ ")),G566,". ",IF(M566="","",CONCATENATE(M566,"_ ")),"",N566)</f>
        <v>Seller's_ Item Identification. Physical Attribute</v>
      </c>
      <c r="F566" s="11" t="s">
        <v>10</v>
      </c>
      <c r="G566" s="16" t="s">
        <v>203</v>
      </c>
      <c r="H566" s="41">
        <f>IF(M566="","",M566)</f>
      </c>
      <c r="I566" s="41" t="str">
        <f>N566</f>
        <v>Physical Attribute</v>
      </c>
      <c r="J566" s="41"/>
      <c r="K566" s="41" t="str">
        <f>N566</f>
        <v>Physical Attribute</v>
      </c>
      <c r="L566" s="41"/>
      <c r="M566" s="16"/>
      <c r="N566" s="16" t="s">
        <v>207</v>
      </c>
      <c r="O566" s="31"/>
      <c r="P566" s="16" t="s">
        <v>595</v>
      </c>
      <c r="Q566" s="16" t="s">
        <v>25</v>
      </c>
      <c r="R566" s="71" t="s">
        <v>80</v>
      </c>
      <c r="S566" s="71" t="s">
        <v>178</v>
      </c>
      <c r="T566" s="71"/>
      <c r="U566" s="71" t="s">
        <v>178</v>
      </c>
      <c r="V566" s="71"/>
      <c r="W566" s="71" t="s">
        <v>178</v>
      </c>
      <c r="X566" s="71" t="s">
        <v>178</v>
      </c>
      <c r="Y566" s="71" t="s">
        <v>178</v>
      </c>
    </row>
    <row r="567" spans="2:25" ht="45">
      <c r="B567" s="11"/>
      <c r="C567" s="11"/>
      <c r="D567" s="12" t="str">
        <f>CONCATENATE(IF(M567="","",CONCATENATE(M567,"")),"",N567)</f>
        <v>Item Measurement</v>
      </c>
      <c r="E567" s="12" t="str">
        <f>CONCATENATE(IF(F567="","",CONCATENATE(F567,"_ ")),G567,". ",IF(M567="","",CONCATENATE(M567,"_ ")),"",N567)</f>
        <v>Seller's_ Item Identification. Item Measurement</v>
      </c>
      <c r="F567" s="11" t="s">
        <v>10</v>
      </c>
      <c r="G567" s="16" t="s">
        <v>203</v>
      </c>
      <c r="H567" s="41">
        <f>IF(M567="","",M567)</f>
      </c>
      <c r="I567" s="41" t="str">
        <f>N567</f>
        <v>Item Measurement</v>
      </c>
      <c r="J567" s="41"/>
      <c r="K567" s="41" t="str">
        <f>N567</f>
        <v>Item Measurement</v>
      </c>
      <c r="L567" s="2" t="str">
        <f aca="true" t="shared" si="82" ref="L567:L594">IF(AND(OR(I567="Identification",I567="ID"),K567="Identifier"),I567,IF(AND(OR(I567="Time",I567="Date"),K567="Date Time"),I567,K567))</f>
        <v>Item Measurement</v>
      </c>
      <c r="M567" s="16"/>
      <c r="N567" s="16" t="s">
        <v>208</v>
      </c>
      <c r="O567" s="31"/>
      <c r="P567" s="16" t="s">
        <v>595</v>
      </c>
      <c r="Q567" s="16" t="s">
        <v>25</v>
      </c>
      <c r="R567" s="71" t="s">
        <v>79</v>
      </c>
      <c r="S567" s="71" t="s">
        <v>178</v>
      </c>
      <c r="T567" s="71"/>
      <c r="U567" s="71" t="s">
        <v>178</v>
      </c>
      <c r="V567" s="71"/>
      <c r="W567" s="71" t="s">
        <v>178</v>
      </c>
      <c r="X567" s="71" t="s">
        <v>178</v>
      </c>
      <c r="Y567" s="71" t="s">
        <v>178</v>
      </c>
    </row>
    <row r="568" spans="2:25" ht="33.75">
      <c r="B568" s="9"/>
      <c r="C568" s="9"/>
      <c r="D568" s="15" t="str">
        <f>CONCATENATE(IF(F568="","",CONCATENATE(F568,"")),"",G568)</f>
        <v>Send FromAddress</v>
      </c>
      <c r="E568" s="15" t="str">
        <f>CONCATENATE(IF(F568="","",CONCATENATE(F568,"_ ")),"",G568,". Details")</f>
        <v>Send From_ Address. Details</v>
      </c>
      <c r="F568" s="9" t="s">
        <v>220</v>
      </c>
      <c r="G568" s="19" t="s">
        <v>612</v>
      </c>
      <c r="H568" s="19"/>
      <c r="I568" s="32" t="s">
        <v>6</v>
      </c>
      <c r="J568" s="19"/>
      <c r="K568" s="32" t="s">
        <v>6</v>
      </c>
      <c r="L568" s="2" t="str">
        <f t="shared" si="82"/>
        <v>Details</v>
      </c>
      <c r="M568" s="96"/>
      <c r="N568" s="96"/>
      <c r="O568" s="100"/>
      <c r="P568" s="19"/>
      <c r="Q568" s="26" t="s">
        <v>24</v>
      </c>
      <c r="R568" s="23" t="s">
        <v>339</v>
      </c>
      <c r="S568" s="23" t="s">
        <v>178</v>
      </c>
      <c r="T568" s="23"/>
      <c r="U568" s="23" t="s">
        <v>178</v>
      </c>
      <c r="V568" s="23"/>
      <c r="W568" s="23" t="s">
        <v>178</v>
      </c>
      <c r="X568" s="23" t="s">
        <v>178</v>
      </c>
      <c r="Y568" s="23"/>
    </row>
    <row r="569" spans="2:25" ht="33.75">
      <c r="B569" s="1"/>
      <c r="C569" s="1"/>
      <c r="D569" s="13" t="str">
        <f aca="true" t="shared" si="83" ref="D569:D586">CONCATENATE(H569,IF(AND(J569="",I569=L569),IF(L569="Identification","ID",L569),CONCATENATE(IF(L569="Identification","ID",I569),J569,(IF(K569="Identifier","ID",IF(AND(J569="",K569="Text"),"",K569))))))</f>
        <v>ID</v>
      </c>
      <c r="E569" s="13" t="str">
        <f aca="true" t="shared" si="84" ref="E569:E586">CONCATENATE(IF(F569="","",CONCATENATE(F569,"_ ")),G569,". ",IF(H569="","",CONCATENATE(H569,"_ ")),"",I569,IF(AND(J569="",I569=L569),"",CONCATENATE(". ",IF(J569="","",CONCATENATE(J569,"_ ")),K569)))</f>
        <v>Send From_ Address. Identification</v>
      </c>
      <c r="F569" s="1" t="s">
        <v>220</v>
      </c>
      <c r="G569" s="20" t="s">
        <v>612</v>
      </c>
      <c r="H569" s="20"/>
      <c r="I569" s="20" t="s">
        <v>644</v>
      </c>
      <c r="J569" s="20"/>
      <c r="K569" s="20" t="s">
        <v>559</v>
      </c>
      <c r="L569" s="2" t="str">
        <f t="shared" si="82"/>
        <v>Identification</v>
      </c>
      <c r="M569" s="97"/>
      <c r="N569" s="97"/>
      <c r="O569" s="20"/>
      <c r="P569" s="29" t="s">
        <v>560</v>
      </c>
      <c r="Q569" s="29" t="s">
        <v>98</v>
      </c>
      <c r="R569" s="21" t="s">
        <v>615</v>
      </c>
      <c r="S569" s="21" t="s">
        <v>178</v>
      </c>
      <c r="T569" s="21"/>
      <c r="U569" s="21" t="s">
        <v>178</v>
      </c>
      <c r="V569" s="21"/>
      <c r="W569" s="21" t="s">
        <v>178</v>
      </c>
      <c r="X569" s="21" t="s">
        <v>178</v>
      </c>
      <c r="Y569" s="21"/>
    </row>
    <row r="570" spans="2:25" ht="56.25">
      <c r="B570" s="1"/>
      <c r="C570" s="1"/>
      <c r="D570" s="13" t="str">
        <f t="shared" si="83"/>
        <v>Postbox</v>
      </c>
      <c r="E570" s="13" t="str">
        <f t="shared" si="84"/>
        <v>Send From_ Address. Postbox. Text</v>
      </c>
      <c r="F570" s="1" t="s">
        <v>220</v>
      </c>
      <c r="G570" s="20" t="s">
        <v>612</v>
      </c>
      <c r="H570" s="20"/>
      <c r="I570" s="20" t="s">
        <v>616</v>
      </c>
      <c r="J570" s="20"/>
      <c r="K570" s="20" t="s">
        <v>604</v>
      </c>
      <c r="L570" s="2" t="str">
        <f t="shared" si="82"/>
        <v>Text</v>
      </c>
      <c r="M570" s="97"/>
      <c r="N570" s="97"/>
      <c r="O570" s="20"/>
      <c r="P570" s="29" t="s">
        <v>561</v>
      </c>
      <c r="Q570" s="29" t="s">
        <v>98</v>
      </c>
      <c r="R570" s="21" t="s">
        <v>617</v>
      </c>
      <c r="S570" s="21" t="s">
        <v>178</v>
      </c>
      <c r="T570" s="21"/>
      <c r="U570" s="21" t="s">
        <v>178</v>
      </c>
      <c r="V570" s="21"/>
      <c r="W570" s="21" t="s">
        <v>178</v>
      </c>
      <c r="X570" s="21" t="s">
        <v>178</v>
      </c>
      <c r="Y570" s="21"/>
    </row>
    <row r="571" spans="2:25" ht="22.5">
      <c r="B571" s="1"/>
      <c r="C571" s="1"/>
      <c r="D571" s="13" t="str">
        <f t="shared" si="83"/>
        <v>Building</v>
      </c>
      <c r="E571" s="13" t="str">
        <f t="shared" si="84"/>
        <v>Send From_ Address. Building. Text</v>
      </c>
      <c r="F571" s="1" t="s">
        <v>220</v>
      </c>
      <c r="G571" s="20" t="s">
        <v>612</v>
      </c>
      <c r="H571" s="20"/>
      <c r="I571" s="20" t="s">
        <v>618</v>
      </c>
      <c r="J571" s="20"/>
      <c r="K571" s="20" t="s">
        <v>604</v>
      </c>
      <c r="L571" s="2" t="str">
        <f t="shared" si="82"/>
        <v>Text</v>
      </c>
      <c r="M571" s="97"/>
      <c r="N571" s="97"/>
      <c r="O571" s="20"/>
      <c r="P571" s="29" t="s">
        <v>561</v>
      </c>
      <c r="Q571" s="29" t="s">
        <v>98</v>
      </c>
      <c r="R571" s="21" t="s">
        <v>619</v>
      </c>
      <c r="S571" s="21" t="s">
        <v>178</v>
      </c>
      <c r="T571" s="21"/>
      <c r="U571" s="21" t="s">
        <v>178</v>
      </c>
      <c r="V571" s="21"/>
      <c r="W571" s="21" t="s">
        <v>178</v>
      </c>
      <c r="X571" s="21" t="s">
        <v>178</v>
      </c>
      <c r="Y571" s="21"/>
    </row>
    <row r="572" spans="2:25" ht="33.75">
      <c r="B572" s="1"/>
      <c r="C572" s="1"/>
      <c r="D572" s="13" t="str">
        <f t="shared" si="83"/>
        <v>Floor</v>
      </c>
      <c r="E572" s="13" t="str">
        <f t="shared" si="84"/>
        <v>Send From_ Address. Floor. Text</v>
      </c>
      <c r="F572" s="1" t="s">
        <v>220</v>
      </c>
      <c r="G572" s="20" t="s">
        <v>612</v>
      </c>
      <c r="H572" s="20"/>
      <c r="I572" s="20" t="s">
        <v>620</v>
      </c>
      <c r="J572" s="20"/>
      <c r="K572" s="20" t="s">
        <v>604</v>
      </c>
      <c r="L572" s="2" t="str">
        <f t="shared" si="82"/>
        <v>Text</v>
      </c>
      <c r="M572" s="97"/>
      <c r="N572" s="97"/>
      <c r="O572" s="20"/>
      <c r="P572" s="29" t="s">
        <v>561</v>
      </c>
      <c r="Q572" s="29" t="s">
        <v>98</v>
      </c>
      <c r="R572" s="21" t="s">
        <v>621</v>
      </c>
      <c r="S572" s="21" t="s">
        <v>178</v>
      </c>
      <c r="T572" s="21"/>
      <c r="U572" s="21" t="s">
        <v>178</v>
      </c>
      <c r="V572" s="21"/>
      <c r="W572" s="21" t="s">
        <v>178</v>
      </c>
      <c r="X572" s="21" t="s">
        <v>178</v>
      </c>
      <c r="Y572" s="21"/>
    </row>
    <row r="573" spans="2:25" ht="22.5">
      <c r="B573" s="1"/>
      <c r="C573" s="1"/>
      <c r="D573" s="13" t="str">
        <f t="shared" si="83"/>
        <v>Room</v>
      </c>
      <c r="E573" s="13" t="str">
        <f t="shared" si="84"/>
        <v>Send From_ Address. Room. Text</v>
      </c>
      <c r="F573" s="1" t="s">
        <v>220</v>
      </c>
      <c r="G573" s="20" t="s">
        <v>612</v>
      </c>
      <c r="H573" s="20"/>
      <c r="I573" s="20" t="s">
        <v>622</v>
      </c>
      <c r="J573" s="20"/>
      <c r="K573" s="20" t="s">
        <v>604</v>
      </c>
      <c r="L573" s="2" t="str">
        <f t="shared" si="82"/>
        <v>Text</v>
      </c>
      <c r="M573" s="97"/>
      <c r="N573" s="97"/>
      <c r="O573" s="20"/>
      <c r="P573" s="29" t="s">
        <v>561</v>
      </c>
      <c r="Q573" s="29" t="s">
        <v>98</v>
      </c>
      <c r="R573" s="21" t="s">
        <v>623</v>
      </c>
      <c r="S573" s="21" t="s">
        <v>178</v>
      </c>
      <c r="T573" s="21"/>
      <c r="U573" s="21" t="s">
        <v>178</v>
      </c>
      <c r="V573" s="21"/>
      <c r="W573" s="21" t="s">
        <v>178</v>
      </c>
      <c r="X573" s="21" t="s">
        <v>178</v>
      </c>
      <c r="Y573" s="21"/>
    </row>
    <row r="574" spans="2:25" ht="22.5">
      <c r="B574" s="1"/>
      <c r="C574" s="1"/>
      <c r="D574" s="13" t="str">
        <f t="shared" si="83"/>
        <v>Street</v>
      </c>
      <c r="E574" s="13" t="str">
        <f t="shared" si="84"/>
        <v>Send From_ Address. Street. Text</v>
      </c>
      <c r="F574" s="1" t="s">
        <v>220</v>
      </c>
      <c r="G574" s="20" t="s">
        <v>612</v>
      </c>
      <c r="H574" s="20"/>
      <c r="I574" s="20" t="s">
        <v>624</v>
      </c>
      <c r="J574" s="20"/>
      <c r="K574" s="20" t="s">
        <v>604</v>
      </c>
      <c r="L574" s="2" t="str">
        <f t="shared" si="82"/>
        <v>Text</v>
      </c>
      <c r="M574" s="97"/>
      <c r="N574" s="97"/>
      <c r="O574" s="20"/>
      <c r="P574" s="29" t="s">
        <v>561</v>
      </c>
      <c r="Q574" s="29" t="s">
        <v>98</v>
      </c>
      <c r="R574" s="21" t="s">
        <v>625</v>
      </c>
      <c r="S574" s="21" t="s">
        <v>178</v>
      </c>
      <c r="T574" s="21"/>
      <c r="U574" s="21" t="s">
        <v>178</v>
      </c>
      <c r="V574" s="21"/>
      <c r="W574" s="21" t="s">
        <v>178</v>
      </c>
      <c r="X574" s="21" t="s">
        <v>178</v>
      </c>
      <c r="Y574" s="21"/>
    </row>
    <row r="575" spans="2:25" ht="22.5">
      <c r="B575" s="1"/>
      <c r="C575" s="1"/>
      <c r="D575" s="13" t="str">
        <f t="shared" si="83"/>
        <v>AdditionalStreet</v>
      </c>
      <c r="E575" s="13" t="str">
        <f t="shared" si="84"/>
        <v>Send From_ Address. Additional_ Street. Text</v>
      </c>
      <c r="F575" s="1" t="s">
        <v>220</v>
      </c>
      <c r="G575" s="20" t="s">
        <v>612</v>
      </c>
      <c r="H575" s="20" t="s">
        <v>32</v>
      </c>
      <c r="I575" s="20" t="s">
        <v>624</v>
      </c>
      <c r="J575" s="20"/>
      <c r="K575" s="20" t="s">
        <v>604</v>
      </c>
      <c r="L575" s="2" t="str">
        <f t="shared" si="82"/>
        <v>Text</v>
      </c>
      <c r="M575" s="97"/>
      <c r="N575" s="97"/>
      <c r="O575" s="20"/>
      <c r="P575" s="29" t="s">
        <v>561</v>
      </c>
      <c r="Q575" s="29" t="s">
        <v>98</v>
      </c>
      <c r="R575" s="21" t="s">
        <v>626</v>
      </c>
      <c r="S575" s="21" t="s">
        <v>178</v>
      </c>
      <c r="T575" s="21"/>
      <c r="U575" s="21" t="s">
        <v>178</v>
      </c>
      <c r="V575" s="21"/>
      <c r="W575" s="21" t="s">
        <v>178</v>
      </c>
      <c r="X575" s="21" t="s">
        <v>178</v>
      </c>
      <c r="Y575" s="21"/>
    </row>
    <row r="576" spans="2:25" ht="33.75">
      <c r="B576" s="1"/>
      <c r="C576" s="1"/>
      <c r="D576" s="13" t="str">
        <f t="shared" si="83"/>
        <v>HouseName</v>
      </c>
      <c r="E576" s="13" t="str">
        <f t="shared" si="84"/>
        <v>Send From_ Address. House_ Name. Text</v>
      </c>
      <c r="F576" s="1" t="s">
        <v>220</v>
      </c>
      <c r="G576" s="20" t="s">
        <v>612</v>
      </c>
      <c r="H576" s="20" t="s">
        <v>33</v>
      </c>
      <c r="I576" s="20" t="s">
        <v>603</v>
      </c>
      <c r="J576" s="20"/>
      <c r="K576" s="20" t="s">
        <v>604</v>
      </c>
      <c r="L576" s="2" t="str">
        <f t="shared" si="82"/>
        <v>Text</v>
      </c>
      <c r="M576" s="97"/>
      <c r="N576" s="97"/>
      <c r="O576" s="20"/>
      <c r="P576" s="29" t="s">
        <v>561</v>
      </c>
      <c r="Q576" s="29" t="s">
        <v>98</v>
      </c>
      <c r="R576" s="21" t="s">
        <v>323</v>
      </c>
      <c r="S576" s="21" t="s">
        <v>178</v>
      </c>
      <c r="T576" s="21"/>
      <c r="U576" s="21" t="s">
        <v>178</v>
      </c>
      <c r="V576" s="21"/>
      <c r="W576" s="21" t="s">
        <v>178</v>
      </c>
      <c r="X576" s="21" t="s">
        <v>178</v>
      </c>
      <c r="Y576" s="21"/>
    </row>
    <row r="577" spans="2:25" ht="33.75">
      <c r="B577" s="1"/>
      <c r="C577" s="1"/>
      <c r="D577" s="13" t="str">
        <f t="shared" si="83"/>
        <v>HouseNumber</v>
      </c>
      <c r="E577" s="13" t="str">
        <f t="shared" si="84"/>
        <v>Send From_ Address. House_ Number. Text</v>
      </c>
      <c r="F577" s="1" t="s">
        <v>220</v>
      </c>
      <c r="G577" s="20" t="s">
        <v>612</v>
      </c>
      <c r="H577" s="20" t="s">
        <v>33</v>
      </c>
      <c r="I577" s="20" t="s">
        <v>34</v>
      </c>
      <c r="J577" s="20"/>
      <c r="K577" s="20" t="s">
        <v>604</v>
      </c>
      <c r="L577" s="2" t="str">
        <f t="shared" si="82"/>
        <v>Text</v>
      </c>
      <c r="M577" s="97"/>
      <c r="N577" s="97"/>
      <c r="O577" s="20"/>
      <c r="P577" s="29" t="s">
        <v>561</v>
      </c>
      <c r="Q577" s="29" t="s">
        <v>98</v>
      </c>
      <c r="R577" s="21" t="s">
        <v>628</v>
      </c>
      <c r="S577" s="21" t="s">
        <v>178</v>
      </c>
      <c r="T577" s="21"/>
      <c r="U577" s="21" t="s">
        <v>178</v>
      </c>
      <c r="V577" s="21"/>
      <c r="W577" s="21" t="s">
        <v>178</v>
      </c>
      <c r="X577" s="21" t="s">
        <v>178</v>
      </c>
      <c r="Y577" s="21"/>
    </row>
    <row r="578" spans="2:25" ht="22.5">
      <c r="B578" s="1"/>
      <c r="C578" s="1"/>
      <c r="D578" s="13" t="str">
        <f t="shared" si="83"/>
        <v>Inhouse Mail</v>
      </c>
      <c r="E578" s="13" t="str">
        <f t="shared" si="84"/>
        <v>Send From_ Address. Inhouse Mail. Text</v>
      </c>
      <c r="F578" s="1" t="s">
        <v>220</v>
      </c>
      <c r="G578" s="20" t="s">
        <v>612</v>
      </c>
      <c r="H578" s="20"/>
      <c r="I578" s="20" t="s">
        <v>165</v>
      </c>
      <c r="J578" s="20"/>
      <c r="K578" s="20" t="s">
        <v>604</v>
      </c>
      <c r="L578" s="2" t="str">
        <f t="shared" si="82"/>
        <v>Text</v>
      </c>
      <c r="M578" s="97"/>
      <c r="N578" s="97"/>
      <c r="O578" s="20"/>
      <c r="P578" s="29" t="s">
        <v>561</v>
      </c>
      <c r="Q578" s="29" t="s">
        <v>98</v>
      </c>
      <c r="R578" s="21" t="s">
        <v>629</v>
      </c>
      <c r="S578" s="21" t="s">
        <v>178</v>
      </c>
      <c r="T578" s="21"/>
      <c r="U578" s="21" t="s">
        <v>178</v>
      </c>
      <c r="V578" s="21"/>
      <c r="W578" s="21" t="s">
        <v>178</v>
      </c>
      <c r="X578" s="21" t="s">
        <v>178</v>
      </c>
      <c r="Y578" s="21"/>
    </row>
    <row r="579" spans="2:25" ht="22.5">
      <c r="B579" s="1"/>
      <c r="C579" s="1"/>
      <c r="D579" s="13" t="str">
        <f t="shared" si="83"/>
        <v>Department</v>
      </c>
      <c r="E579" s="13" t="str">
        <f t="shared" si="84"/>
        <v>Send From_ Address. Department. Text</v>
      </c>
      <c r="F579" s="1" t="s">
        <v>220</v>
      </c>
      <c r="G579" s="20" t="s">
        <v>612</v>
      </c>
      <c r="H579" s="20"/>
      <c r="I579" s="20" t="s">
        <v>630</v>
      </c>
      <c r="J579" s="20"/>
      <c r="K579" s="20" t="s">
        <v>604</v>
      </c>
      <c r="L579" s="2" t="str">
        <f t="shared" si="82"/>
        <v>Text</v>
      </c>
      <c r="M579" s="97"/>
      <c r="N579" s="97"/>
      <c r="O579" s="20"/>
      <c r="P579" s="29" t="s">
        <v>561</v>
      </c>
      <c r="Q579" s="29" t="s">
        <v>98</v>
      </c>
      <c r="R579" s="21" t="s">
        <v>631</v>
      </c>
      <c r="S579" s="21" t="s">
        <v>178</v>
      </c>
      <c r="T579" s="21"/>
      <c r="U579" s="21" t="s">
        <v>178</v>
      </c>
      <c r="V579" s="21"/>
      <c r="W579" s="21" t="s">
        <v>178</v>
      </c>
      <c r="X579" s="21" t="s">
        <v>178</v>
      </c>
      <c r="Y579" s="21"/>
    </row>
    <row r="580" spans="2:25" ht="33.75">
      <c r="B580" s="1"/>
      <c r="C580" s="1"/>
      <c r="D580" s="13" t="str">
        <f t="shared" si="83"/>
        <v>CityName</v>
      </c>
      <c r="E580" s="13" t="str">
        <f t="shared" si="84"/>
        <v>Send From_ Address. City_ Name. Text</v>
      </c>
      <c r="F580" s="1" t="s">
        <v>220</v>
      </c>
      <c r="G580" s="20" t="s">
        <v>612</v>
      </c>
      <c r="H580" s="20" t="s">
        <v>35</v>
      </c>
      <c r="I580" s="20" t="s">
        <v>603</v>
      </c>
      <c r="J580" s="20"/>
      <c r="K580" s="20" t="s">
        <v>604</v>
      </c>
      <c r="L580" s="2" t="str">
        <f t="shared" si="82"/>
        <v>Text</v>
      </c>
      <c r="M580" s="97"/>
      <c r="N580" s="97"/>
      <c r="O580" s="20"/>
      <c r="P580" s="29" t="s">
        <v>561</v>
      </c>
      <c r="Q580" s="29" t="s">
        <v>98</v>
      </c>
      <c r="R580" s="21" t="s">
        <v>632</v>
      </c>
      <c r="S580" s="21" t="s">
        <v>178</v>
      </c>
      <c r="T580" s="21"/>
      <c r="U580" s="21" t="s">
        <v>178</v>
      </c>
      <c r="V580" s="21"/>
      <c r="W580" s="21" t="s">
        <v>178</v>
      </c>
      <c r="X580" s="21" t="s">
        <v>178</v>
      </c>
      <c r="Y580" s="21"/>
    </row>
    <row r="581" spans="2:25" ht="56.25">
      <c r="B581" s="1"/>
      <c r="C581" s="1"/>
      <c r="D581" s="13" t="str">
        <f t="shared" si="83"/>
        <v>Postal Zone</v>
      </c>
      <c r="E581" s="13" t="str">
        <f t="shared" si="84"/>
        <v>Send From_ Address. Postal Zone. Text</v>
      </c>
      <c r="F581" s="1" t="s">
        <v>220</v>
      </c>
      <c r="G581" s="20" t="s">
        <v>612</v>
      </c>
      <c r="H581" s="20"/>
      <c r="I581" s="20" t="s">
        <v>166</v>
      </c>
      <c r="J581" s="20"/>
      <c r="K581" s="20" t="s">
        <v>604</v>
      </c>
      <c r="L581" s="2" t="str">
        <f t="shared" si="82"/>
        <v>Text</v>
      </c>
      <c r="M581" s="97"/>
      <c r="N581" s="97"/>
      <c r="O581" s="20"/>
      <c r="P581" s="29" t="s">
        <v>561</v>
      </c>
      <c r="Q581" s="29" t="s">
        <v>98</v>
      </c>
      <c r="R581" s="21" t="s">
        <v>633</v>
      </c>
      <c r="S581" s="21" t="s">
        <v>178</v>
      </c>
      <c r="T581" s="21"/>
      <c r="U581" s="21" t="s">
        <v>178</v>
      </c>
      <c r="V581" s="21"/>
      <c r="W581" s="21" t="s">
        <v>178</v>
      </c>
      <c r="X581" s="21" t="s">
        <v>178</v>
      </c>
      <c r="Y581" s="21"/>
    </row>
    <row r="582" spans="2:25" ht="45">
      <c r="B582" s="1"/>
      <c r="C582" s="1"/>
      <c r="D582" s="13" t="str">
        <f t="shared" si="83"/>
        <v>Country Sub-entity</v>
      </c>
      <c r="E582" s="13" t="str">
        <f t="shared" si="84"/>
        <v>Send From_ Address. Country Sub-entity. Text</v>
      </c>
      <c r="F582" s="1" t="s">
        <v>220</v>
      </c>
      <c r="G582" s="20" t="s">
        <v>612</v>
      </c>
      <c r="H582" s="20"/>
      <c r="I582" s="20" t="s">
        <v>167</v>
      </c>
      <c r="J582" s="20"/>
      <c r="K582" s="20" t="s">
        <v>604</v>
      </c>
      <c r="L582" s="2" t="str">
        <f t="shared" si="82"/>
        <v>Text</v>
      </c>
      <c r="M582" s="97"/>
      <c r="N582" s="97"/>
      <c r="O582" s="20"/>
      <c r="P582" s="29" t="s">
        <v>561</v>
      </c>
      <c r="Q582" s="29" t="s">
        <v>98</v>
      </c>
      <c r="R582" s="21" t="s">
        <v>634</v>
      </c>
      <c r="S582" s="21" t="s">
        <v>178</v>
      </c>
      <c r="T582" s="21"/>
      <c r="U582" s="21" t="s">
        <v>178</v>
      </c>
      <c r="V582" s="21"/>
      <c r="W582" s="21" t="s">
        <v>178</v>
      </c>
      <c r="X582" s="21" t="s">
        <v>178</v>
      </c>
      <c r="Y582" s="21"/>
    </row>
    <row r="583" spans="2:25" ht="45">
      <c r="B583" s="1"/>
      <c r="C583" s="1"/>
      <c r="D583" s="13" t="str">
        <f t="shared" si="83"/>
        <v>Country Sub-entity CodeCode</v>
      </c>
      <c r="E583" s="13" t="str">
        <f t="shared" si="84"/>
        <v>Send From_ Address. Country Sub-entity Code. Code</v>
      </c>
      <c r="F583" s="1" t="s">
        <v>220</v>
      </c>
      <c r="G583" s="20" t="s">
        <v>612</v>
      </c>
      <c r="H583" s="20"/>
      <c r="I583" s="20" t="s">
        <v>168</v>
      </c>
      <c r="J583" s="20"/>
      <c r="K583" s="20" t="s">
        <v>590</v>
      </c>
      <c r="L583" s="2" t="str">
        <f t="shared" si="82"/>
        <v>Code</v>
      </c>
      <c r="M583" s="97"/>
      <c r="N583" s="97"/>
      <c r="O583" s="20"/>
      <c r="P583" s="29" t="s">
        <v>561</v>
      </c>
      <c r="Q583" s="29" t="s">
        <v>98</v>
      </c>
      <c r="R583" s="21" t="s">
        <v>635</v>
      </c>
      <c r="S583" s="21" t="s">
        <v>178</v>
      </c>
      <c r="T583" s="21"/>
      <c r="U583" s="21" t="s">
        <v>178</v>
      </c>
      <c r="V583" s="21"/>
      <c r="W583" s="21" t="s">
        <v>178</v>
      </c>
      <c r="X583" s="21" t="s">
        <v>178</v>
      </c>
      <c r="Y583" s="21"/>
    </row>
    <row r="584" spans="2:25" ht="45">
      <c r="B584" s="1"/>
      <c r="C584" s="1"/>
      <c r="D584" s="13" t="str">
        <f t="shared" si="83"/>
        <v>Region</v>
      </c>
      <c r="E584" s="13" t="str">
        <f t="shared" si="84"/>
        <v>Send From_ Address. Region. Text</v>
      </c>
      <c r="F584" s="1" t="s">
        <v>220</v>
      </c>
      <c r="G584" s="20" t="s">
        <v>612</v>
      </c>
      <c r="H584" s="20"/>
      <c r="I584" s="20" t="s">
        <v>636</v>
      </c>
      <c r="J584" s="20"/>
      <c r="K584" s="20" t="s">
        <v>604</v>
      </c>
      <c r="L584" s="2" t="str">
        <f t="shared" si="82"/>
        <v>Text</v>
      </c>
      <c r="M584" s="97"/>
      <c r="N584" s="97"/>
      <c r="O584" s="20"/>
      <c r="P584" s="29" t="s">
        <v>561</v>
      </c>
      <c r="Q584" s="29" t="s">
        <v>98</v>
      </c>
      <c r="R584" s="21" t="s">
        <v>637</v>
      </c>
      <c r="S584" s="21" t="s">
        <v>178</v>
      </c>
      <c r="T584" s="21"/>
      <c r="U584" s="21" t="s">
        <v>178</v>
      </c>
      <c r="V584" s="21"/>
      <c r="W584" s="21" t="s">
        <v>178</v>
      </c>
      <c r="X584" s="21" t="s">
        <v>178</v>
      </c>
      <c r="Y584" s="21"/>
    </row>
    <row r="585" spans="2:25" ht="45">
      <c r="B585" s="1"/>
      <c r="C585" s="1"/>
      <c r="D585" s="13" t="str">
        <f t="shared" si="83"/>
        <v>District</v>
      </c>
      <c r="E585" s="13" t="str">
        <f t="shared" si="84"/>
        <v>Send From_ Address. District. Text</v>
      </c>
      <c r="F585" s="1" t="s">
        <v>220</v>
      </c>
      <c r="G585" s="20" t="s">
        <v>612</v>
      </c>
      <c r="H585" s="20"/>
      <c r="I585" s="20" t="s">
        <v>638</v>
      </c>
      <c r="J585" s="20"/>
      <c r="K585" s="20" t="s">
        <v>604</v>
      </c>
      <c r="L585" s="2" t="str">
        <f t="shared" si="82"/>
        <v>Text</v>
      </c>
      <c r="M585" s="97"/>
      <c r="N585" s="97"/>
      <c r="O585" s="20"/>
      <c r="P585" s="29" t="s">
        <v>561</v>
      </c>
      <c r="Q585" s="29" t="s">
        <v>98</v>
      </c>
      <c r="R585" s="21" t="s">
        <v>639</v>
      </c>
      <c r="S585" s="21" t="s">
        <v>178</v>
      </c>
      <c r="T585" s="21"/>
      <c r="U585" s="21" t="s">
        <v>178</v>
      </c>
      <c r="V585" s="21"/>
      <c r="W585" s="21" t="s">
        <v>178</v>
      </c>
      <c r="X585" s="21" t="s">
        <v>178</v>
      </c>
      <c r="Y585" s="21"/>
    </row>
    <row r="586" spans="2:25" ht="56.25">
      <c r="B586" s="1"/>
      <c r="C586" s="1"/>
      <c r="D586" s="13" t="str">
        <f t="shared" si="83"/>
        <v>Timezone Offset Measure</v>
      </c>
      <c r="E586" s="13" t="str">
        <f t="shared" si="84"/>
        <v>Send From_ Address. Timezone Offset Measure. Text</v>
      </c>
      <c r="F586" s="1" t="s">
        <v>220</v>
      </c>
      <c r="G586" s="20" t="s">
        <v>612</v>
      </c>
      <c r="H586" s="17"/>
      <c r="I586" s="20" t="s">
        <v>169</v>
      </c>
      <c r="J586" s="20"/>
      <c r="K586" s="20" t="s">
        <v>604</v>
      </c>
      <c r="L586" s="2" t="str">
        <f t="shared" si="82"/>
        <v>Text</v>
      </c>
      <c r="M586" s="97"/>
      <c r="N586" s="97"/>
      <c r="O586" s="20"/>
      <c r="P586" s="29" t="s">
        <v>561</v>
      </c>
      <c r="Q586" s="29" t="s">
        <v>98</v>
      </c>
      <c r="R586" s="21" t="s">
        <v>642</v>
      </c>
      <c r="S586" s="21" t="s">
        <v>178</v>
      </c>
      <c r="T586" s="21"/>
      <c r="U586" s="21" t="s">
        <v>178</v>
      </c>
      <c r="V586" s="21"/>
      <c r="W586" s="21" t="s">
        <v>178</v>
      </c>
      <c r="X586" s="21" t="s">
        <v>178</v>
      </c>
      <c r="Y586" s="21"/>
    </row>
    <row r="587" spans="2:25" ht="22.5">
      <c r="B587" s="11"/>
      <c r="C587" s="11"/>
      <c r="D587" s="12" t="str">
        <f>CONCATENATE(IF(M587="","",CONCATENATE(M587,"")),"",N587)</f>
        <v>Country</v>
      </c>
      <c r="E587" s="12" t="str">
        <f>CONCATENATE(IF(F587="","",CONCATENATE(F587,"_ ")),G587,". ",IF(M587="","",CONCATENATE(M587,"_ ")),"",N587)</f>
        <v>Send From_ Address. Country</v>
      </c>
      <c r="F587" s="11" t="s">
        <v>220</v>
      </c>
      <c r="G587" s="16" t="s">
        <v>612</v>
      </c>
      <c r="H587" s="41">
        <f>IF(M587="","",M587)</f>
      </c>
      <c r="I587" s="41" t="str">
        <f>N587</f>
        <v>Country</v>
      </c>
      <c r="J587" s="41"/>
      <c r="K587" s="41" t="str">
        <f>N587</f>
        <v>Country</v>
      </c>
      <c r="L587" s="2" t="str">
        <f t="shared" si="82"/>
        <v>Country</v>
      </c>
      <c r="M587" s="16"/>
      <c r="N587" s="16" t="s">
        <v>640</v>
      </c>
      <c r="O587" s="16"/>
      <c r="P587" s="18" t="s">
        <v>561</v>
      </c>
      <c r="Q587" s="16" t="s">
        <v>25</v>
      </c>
      <c r="R587" s="101" t="s">
        <v>324</v>
      </c>
      <c r="S587" s="101" t="s">
        <v>178</v>
      </c>
      <c r="T587" s="101"/>
      <c r="U587" s="101" t="s">
        <v>178</v>
      </c>
      <c r="V587" s="101"/>
      <c r="W587" s="101" t="s">
        <v>178</v>
      </c>
      <c r="X587" s="101" t="s">
        <v>178</v>
      </c>
      <c r="Y587" s="101"/>
    </row>
    <row r="588" spans="2:25" ht="22.5">
      <c r="B588" s="11"/>
      <c r="C588" s="11"/>
      <c r="D588" s="12" t="str">
        <f>CONCATENATE(IF(M588="","",CONCATENATE(M588,"")),"",N588)</f>
        <v>Location Coordinates</v>
      </c>
      <c r="E588" s="12" t="str">
        <f>CONCATENATE(IF(F588="","",CONCATENATE(F588,"_ ")),G588,". ",IF(M588="","",CONCATENATE(M588,"_ ")),"",N588)</f>
        <v>Send From_ Address. Location Coordinates</v>
      </c>
      <c r="F588" s="11" t="s">
        <v>220</v>
      </c>
      <c r="G588" s="16" t="s">
        <v>612</v>
      </c>
      <c r="H588" s="41">
        <f>IF(M588="","",M588)</f>
      </c>
      <c r="I588" s="41" t="str">
        <f>N588</f>
        <v>Location Coordinates</v>
      </c>
      <c r="J588" s="41"/>
      <c r="K588" s="41" t="str">
        <f>N588</f>
        <v>Location Coordinates</v>
      </c>
      <c r="L588" s="2" t="str">
        <f t="shared" si="82"/>
        <v>Location Coordinates</v>
      </c>
      <c r="M588" s="16"/>
      <c r="N588" s="16" t="s">
        <v>222</v>
      </c>
      <c r="O588" s="16"/>
      <c r="P588" s="16" t="s">
        <v>595</v>
      </c>
      <c r="Q588" s="16" t="s">
        <v>25</v>
      </c>
      <c r="R588" s="71" t="s">
        <v>325</v>
      </c>
      <c r="S588" s="71" t="s">
        <v>178</v>
      </c>
      <c r="T588" s="71"/>
      <c r="U588" s="71" t="s">
        <v>178</v>
      </c>
      <c r="V588" s="71"/>
      <c r="W588" s="71" t="s">
        <v>178</v>
      </c>
      <c r="X588" s="71"/>
      <c r="Y588" s="71"/>
    </row>
    <row r="589" spans="2:25" ht="22.5">
      <c r="B589" s="98"/>
      <c r="C589" s="98"/>
      <c r="D589" s="15" t="str">
        <f>CONCATENATE(IF(F589="","",CONCATENATE(F589,"")),"",G589)</f>
        <v>Shipment Stage</v>
      </c>
      <c r="E589" s="15" t="str">
        <f>CONCATENATE(IF(F589="","",CONCATENATE(F589,"_ ")),"",G589,". Details")</f>
        <v>Shipment Stage. Details</v>
      </c>
      <c r="F589" s="98"/>
      <c r="G589" s="19" t="s">
        <v>227</v>
      </c>
      <c r="H589" s="19"/>
      <c r="I589" s="32" t="s">
        <v>6</v>
      </c>
      <c r="J589" s="19"/>
      <c r="K589" s="32" t="s">
        <v>6</v>
      </c>
      <c r="L589" s="2" t="str">
        <f t="shared" si="82"/>
        <v>Details</v>
      </c>
      <c r="M589" s="96"/>
      <c r="N589" s="96"/>
      <c r="O589" s="19"/>
      <c r="P589" s="19"/>
      <c r="Q589" s="26" t="s">
        <v>24</v>
      </c>
      <c r="R589" s="23" t="s">
        <v>352</v>
      </c>
      <c r="S589" s="23" t="s">
        <v>178</v>
      </c>
      <c r="T589" s="23"/>
      <c r="U589" s="23" t="s">
        <v>178</v>
      </c>
      <c r="V589" s="23"/>
      <c r="W589" s="23" t="s">
        <v>178</v>
      </c>
      <c r="X589" s="23"/>
      <c r="Y589" s="23"/>
    </row>
    <row r="590" spans="2:25" ht="22.5">
      <c r="B590"/>
      <c r="C590"/>
      <c r="D590" s="13" t="str">
        <f>CONCATENATE(H590,IF(AND(J590="",I590=L590),IF(L590="Identification","ID",L590),CONCATENATE(IF(L590="Identification","ID",I590),J590,(IF(K590="Identifier","ID",IF(AND(J590="",K590="Text"),"",K590))))))</f>
        <v>Stage IDID</v>
      </c>
      <c r="E590" s="13" t="str">
        <f>CONCATENATE(IF(F590="","",CONCATENATE(F590,"_ ")),G590,". ",IF(H590="","",CONCATENATE(H590,"_ ")),"",I590,IF(AND(J590="",I590=L590),"",CONCATENATE(". ",IF(J590="","",CONCATENATE(J590,"_ ")),K590)))</f>
        <v>Shipment Stage. Stage ID. Identifier</v>
      </c>
      <c r="F590"/>
      <c r="G590" s="20" t="s">
        <v>227</v>
      </c>
      <c r="H590" s="20"/>
      <c r="I590" s="20" t="s">
        <v>230</v>
      </c>
      <c r="J590" s="20"/>
      <c r="K590" s="20" t="s">
        <v>559</v>
      </c>
      <c r="L590" s="2" t="str">
        <f t="shared" si="82"/>
        <v>Identifier</v>
      </c>
      <c r="M590" s="97"/>
      <c r="N590" s="97"/>
      <c r="O590" s="20"/>
      <c r="P590" s="29" t="s">
        <v>560</v>
      </c>
      <c r="Q590" s="29" t="s">
        <v>98</v>
      </c>
      <c r="R590" s="21" t="s">
        <v>371</v>
      </c>
      <c r="S590" s="21" t="s">
        <v>178</v>
      </c>
      <c r="T590" s="21"/>
      <c r="U590" s="21" t="s">
        <v>178</v>
      </c>
      <c r="V590" s="21"/>
      <c r="W590" s="21" t="s">
        <v>178</v>
      </c>
      <c r="X590" s="21"/>
      <c r="Y590" s="21"/>
    </row>
    <row r="591" spans="2:25" ht="33.75">
      <c r="B591"/>
      <c r="C591"/>
      <c r="D591" s="13" t="str">
        <f>CONCATENATE(H591,IF(AND(J591="",I591=L591),IF(L591="Identification","ID",L591),CONCATENATE(IF(L591="Identification","ID",I591),J591,(IF(K591="Identifier","ID",IF(AND(J591="",K591="Text"),"",K591))))))</f>
        <v>TransportModeCode</v>
      </c>
      <c r="E591" s="13" t="str">
        <f>CONCATENATE(IF(F591="","",CONCATENATE(F591,"_ ")),G591,". ",IF(H591="","",CONCATENATE(H591,"_ ")),"",I591,IF(AND(J591="",I591=L591),"",CONCATENATE(". ",IF(J591="","",CONCATENATE(J591,"_ ")),K591)))</f>
        <v>Shipment Stage. Transport_ Mode. Code</v>
      </c>
      <c r="F591"/>
      <c r="G591" s="20" t="s">
        <v>227</v>
      </c>
      <c r="H591" s="20" t="s">
        <v>365</v>
      </c>
      <c r="I591" s="20" t="s">
        <v>372</v>
      </c>
      <c r="J591" s="20"/>
      <c r="K591" s="20" t="s">
        <v>590</v>
      </c>
      <c r="L591" s="2" t="str">
        <f t="shared" si="82"/>
        <v>Code</v>
      </c>
      <c r="M591" s="97"/>
      <c r="N591" s="97"/>
      <c r="O591" s="20"/>
      <c r="P591" s="29" t="s">
        <v>561</v>
      </c>
      <c r="Q591" s="29" t="s">
        <v>98</v>
      </c>
      <c r="R591" s="21" t="s">
        <v>373</v>
      </c>
      <c r="S591" s="21" t="s">
        <v>178</v>
      </c>
      <c r="T591" s="21"/>
      <c r="U591" s="21" t="s">
        <v>178</v>
      </c>
      <c r="V591" s="21"/>
      <c r="W591" s="21" t="s">
        <v>178</v>
      </c>
      <c r="X591" s="21"/>
      <c r="Y591" s="21"/>
    </row>
    <row r="592" spans="2:25" ht="33.75">
      <c r="B592"/>
      <c r="C592"/>
      <c r="D592" s="13" t="str">
        <f>CONCATENATE(H592,IF(AND(J592="",I592=L592),IF(L592="Identification","ID",L592),CONCATENATE(IF(L592="Identification","ID",I592),J592,(IF(K592="Identifier","ID",IF(AND(J592="",K592="Text"),"",K592))))))</f>
        <v>TransportMeans TypeCode</v>
      </c>
      <c r="E592" s="13" t="str">
        <f>CONCATENATE(IF(F592="","",CONCATENATE(F592,"_ ")),G592,". ",IF(H592="","",CONCATENATE(H592,"_ ")),"",I592,IF(AND(J592="",I592=L592),"",CONCATENATE(". ",IF(J592="","",CONCATENATE(J592,"_ ")),K592)))</f>
        <v>Shipment Stage. Transport_ Means Type. Code</v>
      </c>
      <c r="F592"/>
      <c r="G592" s="20" t="s">
        <v>227</v>
      </c>
      <c r="H592" s="20" t="s">
        <v>365</v>
      </c>
      <c r="I592" s="20" t="s">
        <v>229</v>
      </c>
      <c r="J592" s="20"/>
      <c r="K592" s="20" t="s">
        <v>590</v>
      </c>
      <c r="L592" s="2" t="str">
        <f t="shared" si="82"/>
        <v>Code</v>
      </c>
      <c r="M592" s="97"/>
      <c r="N592" s="97"/>
      <c r="O592" s="20"/>
      <c r="P592" s="29" t="s">
        <v>561</v>
      </c>
      <c r="Q592" s="29" t="s">
        <v>98</v>
      </c>
      <c r="R592" s="37" t="s">
        <v>374</v>
      </c>
      <c r="S592" s="37" t="s">
        <v>178</v>
      </c>
      <c r="T592" s="37"/>
      <c r="U592" s="37" t="s">
        <v>178</v>
      </c>
      <c r="V592" s="37"/>
      <c r="W592" s="37" t="s">
        <v>178</v>
      </c>
      <c r="X592" s="37"/>
      <c r="Y592" s="37"/>
    </row>
    <row r="593" spans="2:25" ht="22.5">
      <c r="B593"/>
      <c r="C593"/>
      <c r="D593" s="13" t="str">
        <f>CONCATENATE(H593,IF(AND(J593="",I593=L593),IF(L593="Identification","ID",L593),CONCATENATE(IF(L593="Identification","ID",I593),J593,(IF(K593="Identifier","ID",IF(AND(J593="",K593="Text"),"",K593))))))</f>
        <v>TransitDirectionCode</v>
      </c>
      <c r="E593" s="13" t="str">
        <f>CONCATENATE(IF(F593="","",CONCATENATE(F593,"_ ")),G593,". ",IF(H593="","",CONCATENATE(H593,"_ ")),"",I593,IF(AND(J593="",I593=L593),"",CONCATENATE(". ",IF(J593="","",CONCATENATE(J593,"_ ")),K593)))</f>
        <v>Shipment Stage. Transit_ Direction. Code</v>
      </c>
      <c r="F593"/>
      <c r="G593" s="20" t="s">
        <v>227</v>
      </c>
      <c r="H593" s="20" t="s">
        <v>375</v>
      </c>
      <c r="I593" s="20" t="s">
        <v>333</v>
      </c>
      <c r="J593" s="20"/>
      <c r="K593" s="20" t="s">
        <v>590</v>
      </c>
      <c r="L593" s="2" t="str">
        <f t="shared" si="82"/>
        <v>Code</v>
      </c>
      <c r="M593" s="97"/>
      <c r="N593" s="97"/>
      <c r="O593" s="20"/>
      <c r="P593" s="29" t="s">
        <v>561</v>
      </c>
      <c r="Q593" s="29" t="s">
        <v>98</v>
      </c>
      <c r="R593" s="21" t="s">
        <v>517</v>
      </c>
      <c r="S593" s="21" t="s">
        <v>178</v>
      </c>
      <c r="T593" s="21"/>
      <c r="U593" s="21" t="s">
        <v>178</v>
      </c>
      <c r="V593" s="21"/>
      <c r="W593" s="21" t="s">
        <v>178</v>
      </c>
      <c r="X593" s="21"/>
      <c r="Y593" s="21"/>
    </row>
    <row r="594" spans="2:25" ht="22.5">
      <c r="B594" s="99"/>
      <c r="C594" s="99"/>
      <c r="D594" s="12" t="str">
        <f>CONCATENATE(IF(M594="","",CONCATENATE(M594,"")),"",N594)</f>
        <v>TransitPeriod</v>
      </c>
      <c r="E594" s="12" t="str">
        <f>CONCATENATE(IF(F594="","",CONCATENATE(F594,"_ ")),G594,". ",IF(M594="","",CONCATENATE(M594,"_ ")),"",N594)</f>
        <v>Shipment Stage. Transit_ Period</v>
      </c>
      <c r="F594" s="99"/>
      <c r="G594" s="16" t="s">
        <v>227</v>
      </c>
      <c r="H594" s="41" t="str">
        <f>IF(M594="","",M594)</f>
        <v>Transit</v>
      </c>
      <c r="I594" s="41" t="str">
        <f>N594</f>
        <v>Period</v>
      </c>
      <c r="J594" s="41"/>
      <c r="K594" s="41" t="str">
        <f>N594</f>
        <v>Period</v>
      </c>
      <c r="L594" s="2" t="str">
        <f t="shared" si="82"/>
        <v>Period</v>
      </c>
      <c r="M594" s="16" t="s">
        <v>375</v>
      </c>
      <c r="N594" s="16" t="s">
        <v>269</v>
      </c>
      <c r="O594" s="16"/>
      <c r="P594" s="16" t="s">
        <v>561</v>
      </c>
      <c r="Q594" s="16" t="s">
        <v>25</v>
      </c>
      <c r="R594" s="71" t="s">
        <v>518</v>
      </c>
      <c r="S594" s="71" t="s">
        <v>178</v>
      </c>
      <c r="T594" s="71"/>
      <c r="U594" s="71" t="s">
        <v>178</v>
      </c>
      <c r="V594" s="71"/>
      <c r="W594" s="71" t="s">
        <v>178</v>
      </c>
      <c r="X594" s="71"/>
      <c r="Y594" s="71"/>
    </row>
    <row r="595" spans="2:25" ht="45">
      <c r="B595" s="9"/>
      <c r="C595" s="9"/>
      <c r="D595" s="15" t="str">
        <f>CONCATENATE(IF(F595="","",CONCATENATE(F595,"")),"",G595)</f>
        <v>ShippingContact</v>
      </c>
      <c r="E595" s="15" t="str">
        <f>CONCATENATE(IF(F595="","",CONCATENATE(F595,"_ ")),"",G595,". Details")</f>
        <v>Shipping_ Contact. Details</v>
      </c>
      <c r="F595" s="9" t="s">
        <v>645</v>
      </c>
      <c r="G595" s="32" t="s">
        <v>599</v>
      </c>
      <c r="H595" s="32"/>
      <c r="I595" s="32" t="s">
        <v>6</v>
      </c>
      <c r="J595" s="32"/>
      <c r="K595" s="32" t="s">
        <v>6</v>
      </c>
      <c r="L595" s="32"/>
      <c r="M595" s="46"/>
      <c r="N595" s="46"/>
      <c r="O595" s="32"/>
      <c r="P595" s="32"/>
      <c r="Q595" s="19" t="s">
        <v>24</v>
      </c>
      <c r="R595" s="34" t="s">
        <v>90</v>
      </c>
      <c r="S595" s="34" t="s">
        <v>178</v>
      </c>
      <c r="T595" s="34"/>
      <c r="U595" s="34" t="s">
        <v>178</v>
      </c>
      <c r="V595" s="34"/>
      <c r="W595" s="34" t="s">
        <v>178</v>
      </c>
      <c r="X595" s="34" t="s">
        <v>178</v>
      </c>
      <c r="Y595" s="34"/>
    </row>
    <row r="596" spans="2:25" ht="33.75">
      <c r="B596" s="1"/>
      <c r="C596" s="1"/>
      <c r="D596" s="13" t="str">
        <f>CONCATENATE(H596,IF(AND(J596="",I596=L596),IF(L596="Identification","ID",L596),CONCATENATE(IF(L596="Identification","ID",I596),J596,(IF(K596="Identifier","ID",IF(AND(J596="",K596="Text"),"",K596))))))</f>
        <v>ID</v>
      </c>
      <c r="E596" s="13" t="str">
        <f>CONCATENATE(IF(F596="","",CONCATENATE(F596,"_ ")),G596,". ",IF(H596="","",CONCATENATE(H596,"_ ")),"",I596,IF(AND(J596="",I596=L596),"",CONCATENATE(". ",IF(J596="","",CONCATENATE(J596,"_ ")),K596)))</f>
        <v>Shipping_ Contact. Identification</v>
      </c>
      <c r="F596" s="1" t="s">
        <v>645</v>
      </c>
      <c r="G596" s="30" t="s">
        <v>599</v>
      </c>
      <c r="H596" s="30"/>
      <c r="I596" s="30" t="s">
        <v>644</v>
      </c>
      <c r="J596" s="30"/>
      <c r="K596" s="30" t="s">
        <v>559</v>
      </c>
      <c r="L596" s="35" t="str">
        <f>IF(AND(OR(I596="Identification",I596="ID"),K596="Identifier"),I596,IF(AND(OR(I596="Time",I596="Date"),K596="Date Time"),I596,K596))</f>
        <v>Identification</v>
      </c>
      <c r="M596" s="42"/>
      <c r="N596" s="42"/>
      <c r="O596" s="30"/>
      <c r="P596" s="39" t="s">
        <v>560</v>
      </c>
      <c r="Q596" s="29" t="s">
        <v>98</v>
      </c>
      <c r="R596" s="54" t="s">
        <v>606</v>
      </c>
      <c r="S596" s="54" t="s">
        <v>178</v>
      </c>
      <c r="T596" s="54"/>
      <c r="U596" s="54" t="s">
        <v>178</v>
      </c>
      <c r="V596" s="54"/>
      <c r="W596" s="54" t="s">
        <v>178</v>
      </c>
      <c r="X596" s="54" t="s">
        <v>178</v>
      </c>
      <c r="Y596" s="54"/>
    </row>
    <row r="597" spans="2:25" ht="22.5">
      <c r="B597" s="1"/>
      <c r="C597" s="1"/>
      <c r="D597" s="13" t="str">
        <f>CONCATENATE(H597,IF(AND(J597="",I597=L597),IF(L597="Identification","ID",L597),CONCATENATE(IF(L597="Identification","ID",I597),J597,(IF(K597="Identifier","ID",IF(AND(J597="",K597="Text"),"",K597))))))</f>
        <v>Name</v>
      </c>
      <c r="E597" s="13" t="str">
        <f>CONCATENATE(IF(F597="","",CONCATENATE(F597,"_ ")),G597,". ",IF(H597="","",CONCATENATE(H597,"_ ")),"",I597,IF(AND(J597="",I597=L597),"",CONCATENATE(". ",IF(J597="","",CONCATENATE(J597,"_ ")),K597)))</f>
        <v>Shipping_ Contact. Name. Text</v>
      </c>
      <c r="F597" s="1" t="s">
        <v>645</v>
      </c>
      <c r="G597" s="30" t="s">
        <v>599</v>
      </c>
      <c r="H597" s="30"/>
      <c r="I597" s="30" t="s">
        <v>603</v>
      </c>
      <c r="J597" s="30"/>
      <c r="K597" s="20" t="s">
        <v>604</v>
      </c>
      <c r="L597" s="35" t="str">
        <f>IF(AND(OR(I597="Identification",I597="ID"),K597="Identifier"),I597,IF(AND(OR(I597="Time",I597="Date"),K597="Date Time"),I597,K597))</f>
        <v>Text</v>
      </c>
      <c r="M597" s="44"/>
      <c r="N597" s="44"/>
      <c r="O597" s="30"/>
      <c r="P597" s="39" t="s">
        <v>561</v>
      </c>
      <c r="Q597" s="29" t="s">
        <v>98</v>
      </c>
      <c r="R597" s="54" t="s">
        <v>607</v>
      </c>
      <c r="S597" s="54" t="s">
        <v>178</v>
      </c>
      <c r="T597" s="54"/>
      <c r="U597" s="54" t="s">
        <v>178</v>
      </c>
      <c r="V597" s="54"/>
      <c r="W597" s="54" t="s">
        <v>178</v>
      </c>
      <c r="X597" s="54" t="s">
        <v>178</v>
      </c>
      <c r="Y597" s="54"/>
    </row>
    <row r="598" spans="2:25" ht="22.5">
      <c r="B598" s="1"/>
      <c r="C598" s="1"/>
      <c r="D598" s="13" t="str">
        <f>CONCATENATE(H598,IF(AND(J598="",I598=L598),IF(L598="Identification","ID",L598),CONCATENATE(IF(L598="Identification","ID",I598),J598,(IF(K598="Identifier","ID",IF(AND(J598="",K598="Text"),"",K598))))))</f>
        <v>Phone</v>
      </c>
      <c r="E598" s="13" t="str">
        <f>CONCATENATE(IF(F598="","",CONCATENATE(F598,"_ ")),G598,". ",IF(H598="","",CONCATENATE(H598,"_ ")),"",I598,IF(AND(J598="",I598=L598),"",CONCATENATE(". ",IF(J598="","",CONCATENATE(J598,"_ ")),K598)))</f>
        <v>Shipping_ Contact. Phone. Text</v>
      </c>
      <c r="F598" s="1" t="s">
        <v>645</v>
      </c>
      <c r="G598" s="30" t="s">
        <v>599</v>
      </c>
      <c r="I598" s="1" t="s">
        <v>609</v>
      </c>
      <c r="J598" s="1"/>
      <c r="K598" s="30" t="s">
        <v>604</v>
      </c>
      <c r="L598" s="35" t="str">
        <f>IF(AND(OR(I598="Identification",I598="ID"),K598="Identifier"),I598,IF(AND(OR(I598="Time",I598="Date"),K598="Date Time"),I598,K598))</f>
        <v>Text</v>
      </c>
      <c r="M598" s="42"/>
      <c r="N598" s="42"/>
      <c r="P598" s="39" t="s">
        <v>561</v>
      </c>
      <c r="Q598" s="29" t="s">
        <v>98</v>
      </c>
      <c r="R598" s="21" t="s">
        <v>651</v>
      </c>
      <c r="S598" s="21" t="s">
        <v>178</v>
      </c>
      <c r="T598" s="21"/>
      <c r="U598" s="21" t="s">
        <v>178</v>
      </c>
      <c r="V598" s="21"/>
      <c r="W598" s="21" t="s">
        <v>178</v>
      </c>
      <c r="X598" s="21" t="s">
        <v>178</v>
      </c>
      <c r="Y598" s="21"/>
    </row>
    <row r="599" spans="2:25" ht="22.5">
      <c r="B599" s="1"/>
      <c r="C599" s="1"/>
      <c r="D599" s="13" t="str">
        <f>CONCATENATE(H599,IF(AND(J599="",I599=L599),IF(L599="Identification","ID",L599),CONCATENATE(IF(L599="Identification","ID",I599),J599,(IF(K599="Identifier","ID",IF(AND(J599="",K599="Text"),"",K599))))))</f>
        <v>Fax</v>
      </c>
      <c r="E599" s="13" t="str">
        <f>CONCATENATE(IF(F599="","",CONCATENATE(F599,"_ ")),G599,". ",IF(H599="","",CONCATENATE(H599,"_ ")),"",I599,IF(AND(J599="",I599=L599),"",CONCATENATE(". ",IF(J599="","",CONCATENATE(J599,"_ ")),K599)))</f>
        <v>Shipping_ Contact. Fax. Text</v>
      </c>
      <c r="F599" s="1" t="s">
        <v>645</v>
      </c>
      <c r="G599" s="30" t="s">
        <v>599</v>
      </c>
      <c r="H599" s="35"/>
      <c r="I599" s="17" t="s">
        <v>610</v>
      </c>
      <c r="J599" s="35"/>
      <c r="K599" s="30" t="s">
        <v>604</v>
      </c>
      <c r="L599" s="35" t="str">
        <f>IF(AND(OR(I599="Identification",I599="ID"),K599="Identifier"),I599,IF(AND(OR(I599="Time",I599="Date"),K599="Date Time"),I599,K599))</f>
        <v>Text</v>
      </c>
      <c r="M599" s="42"/>
      <c r="N599" s="42"/>
      <c r="O599" s="35"/>
      <c r="P599" s="39" t="s">
        <v>561</v>
      </c>
      <c r="Q599" s="29" t="s">
        <v>98</v>
      </c>
      <c r="R599" s="21" t="s">
        <v>652</v>
      </c>
      <c r="S599" s="21" t="s">
        <v>178</v>
      </c>
      <c r="T599" s="21"/>
      <c r="U599" s="21" t="s">
        <v>178</v>
      </c>
      <c r="V599" s="21"/>
      <c r="W599" s="21" t="s">
        <v>178</v>
      </c>
      <c r="X599" s="21" t="s">
        <v>178</v>
      </c>
      <c r="Y599" s="21"/>
    </row>
    <row r="600" spans="2:25" ht="22.5">
      <c r="B600" s="1"/>
      <c r="C600" s="1"/>
      <c r="D600" s="13" t="str">
        <f>CONCATENATE(H600,IF(AND(J600="",I600=L600),IF(L600="Identification","ID",L600),CONCATENATE(IF(L600="Identification","ID",I600),J600,(IF(K600="Identifier","ID",IF(AND(J600="",K600="Text"),"",K600))))))</f>
        <v>E-mail</v>
      </c>
      <c r="E600" s="13" t="str">
        <f>CONCATENATE(IF(F600="","",CONCATENATE(F600,"_ ")),G600,". ",IF(H600="","",CONCATENATE(H600,"_ ")),"",I600,IF(AND(J600="",I600=L600),"",CONCATENATE(". ",IF(J600="","",CONCATENATE(J600,"_ ")),K600)))</f>
        <v>Shipping_ Contact. E-mail. Text</v>
      </c>
      <c r="F600" s="1" t="s">
        <v>645</v>
      </c>
      <c r="G600" s="30" t="s">
        <v>599</v>
      </c>
      <c r="H600" s="35"/>
      <c r="I600" s="17" t="s">
        <v>611</v>
      </c>
      <c r="J600" s="35"/>
      <c r="K600" s="30" t="s">
        <v>604</v>
      </c>
      <c r="L600" s="35" t="str">
        <f>IF(AND(OR(I600="Identification",I600="ID"),K600="Identifier"),I600,IF(AND(OR(I600="Time",I600="Date"),K600="Date Time"),I600,K600))</f>
        <v>Text</v>
      </c>
      <c r="M600" s="42"/>
      <c r="N600" s="42"/>
      <c r="O600" s="35"/>
      <c r="P600" s="39" t="s">
        <v>561</v>
      </c>
      <c r="Q600" s="29" t="s">
        <v>98</v>
      </c>
      <c r="R600" s="21" t="s">
        <v>653</v>
      </c>
      <c r="S600" s="21" t="s">
        <v>178</v>
      </c>
      <c r="T600" s="21"/>
      <c r="U600" s="21" t="s">
        <v>178</v>
      </c>
      <c r="V600" s="21"/>
      <c r="W600" s="21" t="s">
        <v>178</v>
      </c>
      <c r="X600" s="21" t="s">
        <v>178</v>
      </c>
      <c r="Y600" s="21"/>
    </row>
    <row r="601" spans="2:25" ht="33.75">
      <c r="B601" s="9"/>
      <c r="C601" s="9"/>
      <c r="D601" s="15" t="str">
        <f>CONCATENATE(IF(F601="","",CONCATENATE(F601,"")),"",G601)</f>
        <v>StandardItem Identification</v>
      </c>
      <c r="E601" s="15" t="str">
        <f>CONCATENATE(IF(F601="","",CONCATENATE(F601,"_ ")),"",G601,". Details")</f>
        <v>Standard_ Item Identification. Details</v>
      </c>
      <c r="F601" s="9" t="s">
        <v>12</v>
      </c>
      <c r="G601" s="32" t="s">
        <v>203</v>
      </c>
      <c r="H601" s="32"/>
      <c r="I601" s="32" t="s">
        <v>6</v>
      </c>
      <c r="J601" s="32"/>
      <c r="K601" s="32" t="s">
        <v>6</v>
      </c>
      <c r="L601" s="32"/>
      <c r="M601" s="46"/>
      <c r="N601" s="46"/>
      <c r="O601" s="32"/>
      <c r="P601" s="32"/>
      <c r="Q601" s="19" t="s">
        <v>24</v>
      </c>
      <c r="R601" s="34" t="s">
        <v>288</v>
      </c>
      <c r="S601" s="34" t="s">
        <v>178</v>
      </c>
      <c r="T601" s="34"/>
      <c r="U601" s="34" t="s">
        <v>178</v>
      </c>
      <c r="V601" s="34"/>
      <c r="W601" s="34" t="s">
        <v>178</v>
      </c>
      <c r="X601" s="34" t="s">
        <v>178</v>
      </c>
      <c r="Y601" s="34" t="s">
        <v>178</v>
      </c>
    </row>
    <row r="602" spans="2:25" ht="33.75">
      <c r="B602" s="1"/>
      <c r="C602" s="1"/>
      <c r="D602" s="13" t="str">
        <f>CONCATENATE(H602,IF(AND(J602="",I602=L602),IF(L602="Identification","ID",L602),CONCATENATE(IF(L602="Identification","ID",I602),J602,(IF(K602="Identifier","ID",IF(AND(J602="",K602="Text"),"",K602))))))</f>
        <v>ID</v>
      </c>
      <c r="E602" s="13" t="str">
        <f>CONCATENATE(IF(F602="","",CONCATENATE(F602,"_ ")),G602,". ",IF(H602="","",CONCATENATE(H602,"_ ")),"",I602,IF(AND(J602="",I602=L602),"",CONCATENATE(". ",IF(J602="","",CONCATENATE(J602,"_ ")),K602)))</f>
        <v>Standard_ Item Identification. Identification</v>
      </c>
      <c r="F602" s="1" t="s">
        <v>12</v>
      </c>
      <c r="G602" s="30" t="s">
        <v>203</v>
      </c>
      <c r="H602" s="30"/>
      <c r="I602" s="30" t="s">
        <v>644</v>
      </c>
      <c r="J602" s="30"/>
      <c r="K602" s="30" t="s">
        <v>559</v>
      </c>
      <c r="L602" s="35" t="str">
        <f>IF(AND(OR(I602="Identification",I602="ID"),K602="Identifier"),I602,IF(AND(OR(I602="Time",I602="Date"),K602="Date Time"),I602,K602))</f>
        <v>Identification</v>
      </c>
      <c r="M602" s="42"/>
      <c r="N602" s="42"/>
      <c r="O602" s="30"/>
      <c r="P602" s="39" t="s">
        <v>560</v>
      </c>
      <c r="Q602" s="20" t="s">
        <v>98</v>
      </c>
      <c r="R602" s="52" t="s">
        <v>675</v>
      </c>
      <c r="S602" s="52" t="s">
        <v>178</v>
      </c>
      <c r="T602" s="52"/>
      <c r="U602" s="52" t="s">
        <v>178</v>
      </c>
      <c r="V602" s="52"/>
      <c r="W602" s="52" t="s">
        <v>178</v>
      </c>
      <c r="X602" s="52" t="s">
        <v>178</v>
      </c>
      <c r="Y602" s="52" t="s">
        <v>178</v>
      </c>
    </row>
    <row r="603" spans="2:25" ht="22.5">
      <c r="B603" s="1"/>
      <c r="C603" s="1"/>
      <c r="D603" s="13" t="str">
        <f>CONCATENATE(H603,IF(AND(J603="",I603=L603),IF(L603="Identification","ID",L603),CONCATENATE(IF(L603="Identification","ID",I603),J603,(IF(K603="Identifier","ID",IF(AND(J603="",K603="Text"),"",K603))))))</f>
        <v>Extension</v>
      </c>
      <c r="E603" s="13" t="str">
        <f>CONCATENATE(IF(F603="","",CONCATENATE(F603,"_ ")),G603,". ",IF(H603="","",CONCATENATE(H603,"_ ")),"",I603,IF(AND(J603="",I603=L603),"",CONCATENATE(". ",IF(J603="","",CONCATENATE(J603,"_ ")),K603)))</f>
        <v>Standard_ Item Identification. Extension. Text</v>
      </c>
      <c r="F603" s="1" t="s">
        <v>12</v>
      </c>
      <c r="G603" s="30" t="s">
        <v>203</v>
      </c>
      <c r="H603" s="30"/>
      <c r="I603" s="20" t="s">
        <v>700</v>
      </c>
      <c r="J603" s="30"/>
      <c r="K603" s="20" t="s">
        <v>604</v>
      </c>
      <c r="L603" s="2" t="str">
        <f>IF(AND(OR(I603="Identification",I603="ID"),K603="Identifier"),I603,IF(AND(OR(I603="Time",I603="Date"),K603="Date Time"),I603,K603))</f>
        <v>Text</v>
      </c>
      <c r="M603" s="88"/>
      <c r="N603" s="88"/>
      <c r="O603" s="30"/>
      <c r="P603" s="20" t="s">
        <v>561</v>
      </c>
      <c r="Q603" s="20" t="s">
        <v>98</v>
      </c>
      <c r="R603" s="69" t="s">
        <v>284</v>
      </c>
      <c r="S603" s="69" t="s">
        <v>178</v>
      </c>
      <c r="T603" s="69"/>
      <c r="U603" s="69" t="s">
        <v>178</v>
      </c>
      <c r="V603" s="69"/>
      <c r="W603" s="69" t="s">
        <v>178</v>
      </c>
      <c r="X603" s="69" t="s">
        <v>178</v>
      </c>
      <c r="Y603" s="69" t="s">
        <v>178</v>
      </c>
    </row>
    <row r="604" spans="2:25" ht="56.25">
      <c r="B604" s="11"/>
      <c r="C604" s="11"/>
      <c r="D604" s="12" t="str">
        <f>CONCATENATE(IF(M604="","",CONCATENATE(M604,"")),"",N604)</f>
        <v>Physical Attribute</v>
      </c>
      <c r="E604" s="12" t="str">
        <f>CONCATENATE(IF(F604="","",CONCATENATE(F604,"_ ")),G604,". ",IF(M604="","",CONCATENATE(M604,"_ ")),"",N604)</f>
        <v>Standard_ Item Identification. Physical Attribute</v>
      </c>
      <c r="F604" s="11" t="s">
        <v>12</v>
      </c>
      <c r="G604" s="16" t="s">
        <v>203</v>
      </c>
      <c r="H604" s="41">
        <f>IF(M604="","",M604)</f>
      </c>
      <c r="I604" s="41" t="str">
        <f>N604</f>
        <v>Physical Attribute</v>
      </c>
      <c r="J604" s="41"/>
      <c r="K604" s="41" t="str">
        <f>N604</f>
        <v>Physical Attribute</v>
      </c>
      <c r="L604" s="41"/>
      <c r="M604" s="16"/>
      <c r="N604" s="16" t="s">
        <v>207</v>
      </c>
      <c r="O604" s="31"/>
      <c r="P604" s="16" t="s">
        <v>595</v>
      </c>
      <c r="Q604" s="16" t="s">
        <v>25</v>
      </c>
      <c r="R604" s="71" t="s">
        <v>80</v>
      </c>
      <c r="S604" s="71" t="s">
        <v>178</v>
      </c>
      <c r="T604" s="71"/>
      <c r="U604" s="71" t="s">
        <v>178</v>
      </c>
      <c r="V604" s="71"/>
      <c r="W604" s="71" t="s">
        <v>178</v>
      </c>
      <c r="X604" s="71" t="s">
        <v>178</v>
      </c>
      <c r="Y604" s="71" t="s">
        <v>178</v>
      </c>
    </row>
    <row r="605" spans="2:25" ht="45">
      <c r="B605" s="11"/>
      <c r="C605" s="11"/>
      <c r="D605" s="12" t="str">
        <f>CONCATENATE(IF(M605="","",CONCATENATE(M605,"")),"",N605)</f>
        <v>Item Measurement</v>
      </c>
      <c r="E605" s="12" t="str">
        <f>CONCATENATE(IF(F605="","",CONCATENATE(F605,"_ ")),G605,". ",IF(M605="","",CONCATENATE(M605,"_ ")),"",N605)</f>
        <v>Standard_ Item Identification. Item Measurement</v>
      </c>
      <c r="F605" s="11" t="s">
        <v>12</v>
      </c>
      <c r="G605" s="16" t="s">
        <v>203</v>
      </c>
      <c r="H605" s="41">
        <f>IF(M605="","",M605)</f>
      </c>
      <c r="I605" s="41" t="str">
        <f>N605</f>
        <v>Item Measurement</v>
      </c>
      <c r="J605" s="41"/>
      <c r="K605" s="41" t="str">
        <f>N605</f>
        <v>Item Measurement</v>
      </c>
      <c r="L605" s="2" t="str">
        <f>IF(AND(OR(I605="Identification",I605="ID"),K605="Identifier"),I605,IF(AND(OR(I605="Time",I605="Date"),K605="Date Time"),I605,K605))</f>
        <v>Item Measurement</v>
      </c>
      <c r="M605" s="16"/>
      <c r="N605" s="16" t="s">
        <v>208</v>
      </c>
      <c r="O605" s="31"/>
      <c r="P605" s="16" t="s">
        <v>595</v>
      </c>
      <c r="Q605" s="16" t="s">
        <v>25</v>
      </c>
      <c r="R605" s="71" t="s">
        <v>79</v>
      </c>
      <c r="S605" s="71" t="s">
        <v>178</v>
      </c>
      <c r="T605" s="71"/>
      <c r="U605" s="71" t="s">
        <v>178</v>
      </c>
      <c r="V605" s="71"/>
      <c r="W605" s="71" t="s">
        <v>178</v>
      </c>
      <c r="X605" s="71" t="s">
        <v>178</v>
      </c>
      <c r="Y605" s="71" t="s">
        <v>178</v>
      </c>
    </row>
    <row r="606" spans="2:25" ht="78.75">
      <c r="B606" s="9"/>
      <c r="C606" s="9"/>
      <c r="D606" s="15" t="str">
        <f>CONCATENATE(IF(F606="","",CONCATENATE(F606,"")),"",G606)</f>
        <v>Substitute ForOrder Line</v>
      </c>
      <c r="E606" s="15" t="str">
        <f>CONCATENATE(IF(F606="","",CONCATENATE(F606,"_ ")),"",G606,". Details")</f>
        <v>Substitute For_ Order Line. Details</v>
      </c>
      <c r="F606" s="112" t="s">
        <v>479</v>
      </c>
      <c r="G606" s="32" t="s">
        <v>661</v>
      </c>
      <c r="H606" s="32"/>
      <c r="I606" s="32" t="s">
        <v>6</v>
      </c>
      <c r="J606" s="32"/>
      <c r="K606" s="32" t="s">
        <v>6</v>
      </c>
      <c r="L606" s="32"/>
      <c r="M606" s="46"/>
      <c r="N606" s="46"/>
      <c r="O606" s="32"/>
      <c r="P606" s="32"/>
      <c r="Q606" s="19" t="s">
        <v>24</v>
      </c>
      <c r="R606" s="34" t="s">
        <v>351</v>
      </c>
      <c r="S606" s="34"/>
      <c r="T606" s="34"/>
      <c r="U606" s="34"/>
      <c r="V606" s="34"/>
      <c r="W606" s="34"/>
      <c r="X606" s="34" t="s">
        <v>178</v>
      </c>
      <c r="Y606" s="34"/>
    </row>
    <row r="607" spans="2:25" ht="22.5">
      <c r="B607" s="1"/>
      <c r="C607" s="1"/>
      <c r="D607" s="13" t="str">
        <f>CONCATENATE(H607,IF(AND(J607="",I607=L607),IF(L607="Identification","ID",L607),CONCATENATE(IF(L607="Identification","ID",I607),J607,(IF(K607="Identifier","ID",IF(AND(J607="",K607="Text"),"",K607))))))</f>
        <v>Buyer'sID</v>
      </c>
      <c r="E607" s="13" t="str">
        <f>CONCATENATE(IF(F607="","",CONCATENATE(F607,"_ ")),G607,". ",IF(H607="","",CONCATENATE(H607,"_ ")),"",I607,IF(AND(J607="",I607=L607),"",CONCATENATE(". ",IF(J607="","",CONCATENATE(J607,"_ ")),K607)))</f>
        <v>Order Line. Buyer's_ Identification</v>
      </c>
      <c r="F607" s="1"/>
      <c r="G607" s="30" t="s">
        <v>661</v>
      </c>
      <c r="H607" s="30" t="s">
        <v>9</v>
      </c>
      <c r="I607" s="125" t="s">
        <v>644</v>
      </c>
      <c r="J607" s="30"/>
      <c r="K607" s="30" t="s">
        <v>559</v>
      </c>
      <c r="L607" s="35" t="str">
        <f>IF(AND(OR(I607="Identification",I607="ID"),K607="Identifier"),I607,IF(AND(OR(I607="Time",I607="Date"),K607="Date Time"),I607,K607))</f>
        <v>Identification</v>
      </c>
      <c r="M607" s="42"/>
      <c r="N607" s="42"/>
      <c r="O607" s="30"/>
      <c r="P607" s="39" t="s">
        <v>560</v>
      </c>
      <c r="Q607" s="29" t="s">
        <v>98</v>
      </c>
      <c r="R607" s="54" t="s">
        <v>504</v>
      </c>
      <c r="S607" s="54"/>
      <c r="T607" s="54"/>
      <c r="U607" s="54"/>
      <c r="V607" s="54"/>
      <c r="W607" s="54"/>
      <c r="X607" s="54" t="s">
        <v>178</v>
      </c>
      <c r="Y607" s="54"/>
    </row>
    <row r="608" spans="2:25" ht="12.75">
      <c r="B608" s="1"/>
      <c r="C608" s="1"/>
      <c r="D608" s="13" t="str">
        <f>CONCATENATE(H608,IF(AND(J608="",I608=L608),IF(L608="Identification","ID",L608),CONCATENATE(IF(L608="Identification","ID",I608),J608,(IF(K608="Identifier","ID",IF(AND(J608="",K608="Text"),"",K608))))))</f>
        <v>Quantity</v>
      </c>
      <c r="E608" s="13" t="str">
        <f>CONCATENATE(IF(F608="","",CONCATENATE(F608,"_ ")),G608,". ",IF(H608="","",CONCATENATE(H608,"_ ")),"",I608,IF(AND(J608="",I608=L608),"",CONCATENATE(". ",IF(J608="","",CONCATENATE(J608,"_ ")),K608)))</f>
        <v>Order Line. Quantity</v>
      </c>
      <c r="F608" s="1"/>
      <c r="G608" s="30" t="s">
        <v>661</v>
      </c>
      <c r="H608" s="30"/>
      <c r="I608" s="30" t="s">
        <v>592</v>
      </c>
      <c r="J608" s="30"/>
      <c r="K608" s="30" t="s">
        <v>592</v>
      </c>
      <c r="L608" s="35" t="str">
        <f>IF(AND(OR(I608="Identification",I608="ID"),K608="Identifier"),I608,IF(AND(OR(I608="Time",I608="Date"),K608="Date Time"),I608,K608))</f>
        <v>Quantity</v>
      </c>
      <c r="M608" s="42"/>
      <c r="N608" s="42"/>
      <c r="O608" s="30"/>
      <c r="P608" s="30" t="s">
        <v>561</v>
      </c>
      <c r="Q608" s="29" t="s">
        <v>98</v>
      </c>
      <c r="R608" s="54" t="s">
        <v>659</v>
      </c>
      <c r="S608" s="54"/>
      <c r="T608" s="54"/>
      <c r="U608" s="54"/>
      <c r="V608" s="54"/>
      <c r="W608" s="54"/>
      <c r="X608" s="54" t="s">
        <v>178</v>
      </c>
      <c r="Y608" s="54"/>
    </row>
    <row r="609" spans="2:25" ht="78.75">
      <c r="B609" s="1"/>
      <c r="C609" s="1"/>
      <c r="D609" s="13" t="str">
        <f>CONCATENATE(H609,IF(AND(J609="",I609=L609),IF(L609="Identification","ID",L609),CONCATENATE(IF(L609="Identification","ID",I609),J609,(IF(K609="Identifier","ID",IF(AND(J609="",K609="Text"),"",K609))))))</f>
        <v>SubstitutionStatusCode</v>
      </c>
      <c r="E609" s="13" t="str">
        <f>CONCATENATE(IF(F609="","",CONCATENATE(F609,"_ ")),G609,". ",IF(H609="","",CONCATENATE(H609,"_ ")),"",I609,IF(AND(J609="",I609=L609),"",CONCATENATE(". ",IF(J609="","",CONCATENATE(J609,"_ ")),K609)))</f>
        <v>Order Line. Substitution_ Status. Code</v>
      </c>
      <c r="F609" s="1"/>
      <c r="G609" s="30" t="s">
        <v>661</v>
      </c>
      <c r="H609" s="30" t="s">
        <v>39</v>
      </c>
      <c r="I609" s="20" t="s">
        <v>38</v>
      </c>
      <c r="J609" s="20"/>
      <c r="K609" s="20" t="s">
        <v>590</v>
      </c>
      <c r="L609" s="35" t="str">
        <f>IF(AND(OR(I609="Identification",I609="ID"),K609="Identifier"),I609,IF(AND(OR(I609="Time",I609="Date"),K609="Date Time"),I609,K609))</f>
        <v>Code</v>
      </c>
      <c r="M609" s="42"/>
      <c r="N609" s="42"/>
      <c r="O609" s="30"/>
      <c r="P609" s="29" t="s">
        <v>561</v>
      </c>
      <c r="Q609" s="29" t="s">
        <v>98</v>
      </c>
      <c r="R609" s="21" t="s">
        <v>664</v>
      </c>
      <c r="S609" s="21"/>
      <c r="T609" s="21"/>
      <c r="U609" s="21"/>
      <c r="V609" s="21"/>
      <c r="W609" s="21"/>
      <c r="X609" s="21" t="s">
        <v>178</v>
      </c>
      <c r="Y609" s="21"/>
    </row>
    <row r="610" spans="2:25" ht="22.5">
      <c r="B610" s="11"/>
      <c r="C610" s="11"/>
      <c r="D610" s="12" t="str">
        <f>CONCATENATE(IF(M610="","",CONCATENATE(M610,"")),"",N610)</f>
        <v>Item</v>
      </c>
      <c r="E610" s="12" t="str">
        <f>CONCATENATE(IF(F610="","",CONCATENATE(F610,"_ ")),G610,". ",IF(M610="","",CONCATENATE(M610,"_ ")),"",N610)</f>
        <v>Order Line. Item</v>
      </c>
      <c r="F610" s="11"/>
      <c r="G610" s="16" t="s">
        <v>661</v>
      </c>
      <c r="H610" s="43"/>
      <c r="I610" s="105" t="s">
        <v>643</v>
      </c>
      <c r="J610" s="60"/>
      <c r="K610" s="105" t="s">
        <v>643</v>
      </c>
      <c r="L610" s="60"/>
      <c r="M610" s="16"/>
      <c r="N610" s="16" t="s">
        <v>643</v>
      </c>
      <c r="O610" s="11"/>
      <c r="P610" s="16" t="s">
        <v>560</v>
      </c>
      <c r="Q610" s="16" t="s">
        <v>25</v>
      </c>
      <c r="R610" s="59" t="s">
        <v>665</v>
      </c>
      <c r="S610" s="59"/>
      <c r="T610" s="59"/>
      <c r="U610" s="59"/>
      <c r="V610" s="59"/>
      <c r="W610" s="59"/>
      <c r="X610" s="59" t="s">
        <v>178</v>
      </c>
      <c r="Y610" s="59"/>
    </row>
    <row r="611" spans="2:25" ht="12.75">
      <c r="B611" s="9"/>
      <c r="C611" s="9"/>
      <c r="D611" s="15" t="str">
        <f>CONCATENATE(IF(F611="","",CONCATENATE(F611,"")),"",G611)</f>
        <v>Tax</v>
      </c>
      <c r="E611" s="15" t="str">
        <f>CONCATENATE(IF(F611="","",CONCATENATE(F611,"_ ")),"",G611,". Details")</f>
        <v>Tax. Details</v>
      </c>
      <c r="F611" s="9"/>
      <c r="G611" s="32" t="s">
        <v>22</v>
      </c>
      <c r="H611" s="32"/>
      <c r="I611" s="32" t="s">
        <v>6</v>
      </c>
      <c r="J611" s="32"/>
      <c r="K611" s="32" t="s">
        <v>6</v>
      </c>
      <c r="L611" s="9" t="str">
        <f>IF(AND(OR(I611="Identification",I611="ID"),K611="Identifier"),I611,IF(AND(OR(I611="Time",I611="Date"),K611="Date Time"),I611,K611))</f>
        <v>Details</v>
      </c>
      <c r="M611" s="46"/>
      <c r="N611" s="46"/>
      <c r="O611" s="32"/>
      <c r="P611" s="32"/>
      <c r="Q611" s="25" t="s">
        <v>24</v>
      </c>
      <c r="R611" s="34" t="s">
        <v>113</v>
      </c>
      <c r="S611" s="34" t="s">
        <v>178</v>
      </c>
      <c r="T611" s="34"/>
      <c r="U611" s="34" t="s">
        <v>178</v>
      </c>
      <c r="V611" s="34"/>
      <c r="W611" s="34"/>
      <c r="X611" s="34"/>
      <c r="Y611" s="34" t="s">
        <v>178</v>
      </c>
    </row>
    <row r="612" spans="2:25" ht="45">
      <c r="B612" s="1"/>
      <c r="C612" s="1"/>
      <c r="D612" s="13" t="str">
        <f>CONCATENATE(H612,IF(AND(J612="",I612=L612),IF(L612="Identification","ID",L612),CONCATENATE(IF(L612="Identification","ID",I612),J612,(IF(K612="Identifier","ID",IF(AND(J612="",K612="Text"),"",K612))))))</f>
        <v>RateCategory CodeID</v>
      </c>
      <c r="E612" s="13" t="str">
        <f>CONCATENATE(IF(F612="","",CONCATENATE(F612,"_ ")),G612,". ",IF(H612="","",CONCATENATE(H612,"_ ")),"",I612,IF(AND(J612="",I612=L612),"",CONCATENATE(". ",IF(J612="","",CONCATENATE(J612,"_ ")),K612)))</f>
        <v>Tax. Rate_ Category Code. Identifier</v>
      </c>
      <c r="F612" s="1"/>
      <c r="G612" s="30" t="s">
        <v>22</v>
      </c>
      <c r="H612" s="20" t="s">
        <v>114</v>
      </c>
      <c r="I612" s="20" t="s">
        <v>182</v>
      </c>
      <c r="J612" s="30"/>
      <c r="K612" s="30" t="s">
        <v>559</v>
      </c>
      <c r="L612" s="2" t="str">
        <f>IF(AND(OR(I612="Identification",I612="ID"),K612="Identifier"),I612,IF(AND(OR(I612="Time",I612="Date"),K612="Date Time"),I612,K612))</f>
        <v>Identifier</v>
      </c>
      <c r="M612" s="88"/>
      <c r="N612" s="88"/>
      <c r="O612" s="30"/>
      <c r="P612" s="30" t="s">
        <v>560</v>
      </c>
      <c r="Q612" s="20" t="s">
        <v>98</v>
      </c>
      <c r="R612" s="54" t="s">
        <v>115</v>
      </c>
      <c r="S612" s="54" t="s">
        <v>178</v>
      </c>
      <c r="T612" s="54"/>
      <c r="U612" s="54" t="s">
        <v>178</v>
      </c>
      <c r="V612" s="54"/>
      <c r="W612" s="54"/>
      <c r="X612" s="54"/>
      <c r="Y612" s="54" t="s">
        <v>178</v>
      </c>
    </row>
    <row r="613" spans="2:25" ht="12.75">
      <c r="B613" s="1"/>
      <c r="C613" s="1"/>
      <c r="D613" s="13" t="str">
        <f>CONCATENATE(H613,IF(AND(J613="",I613=L613),IF(L613="Identification","ID",L613),CONCATENATE(IF(L613="Identification","ID",I613),J613,(IF(K613="Identifier","ID",IF(AND(J613="",K613="Text"),"",K613))))))</f>
        <v>TypeCode</v>
      </c>
      <c r="E613" s="13" t="str">
        <f>CONCATENATE(IF(F613="","",CONCATENATE(F613,"_ ")),G613,". ",IF(H613="","",CONCATENATE(H613,"_ ")),"",I613,IF(AND(J613="",I613=L613),"",CONCATENATE(". ",IF(J613="","",CONCATENATE(J613,"_ ")),K613)))</f>
        <v>Tax. Type. Code</v>
      </c>
      <c r="F613" s="1"/>
      <c r="G613" s="30" t="s">
        <v>22</v>
      </c>
      <c r="H613" s="30"/>
      <c r="I613" s="30" t="s">
        <v>8</v>
      </c>
      <c r="J613" s="30"/>
      <c r="K613" s="30" t="s">
        <v>590</v>
      </c>
      <c r="L613" s="2" t="str">
        <f>IF(AND(OR(I613="Identification",I613="ID"),K613="Identifier"),I613,IF(AND(OR(I613="Time",I613="Date"),K613="Date Time"),I613,K613))</f>
        <v>Code</v>
      </c>
      <c r="M613" s="88"/>
      <c r="N613" s="88"/>
      <c r="O613" s="30"/>
      <c r="P613" s="30" t="s">
        <v>560</v>
      </c>
      <c r="Q613" s="20" t="s">
        <v>98</v>
      </c>
      <c r="R613" s="54" t="s">
        <v>116</v>
      </c>
      <c r="S613" s="54" t="s">
        <v>178</v>
      </c>
      <c r="T613" s="54"/>
      <c r="U613" s="54" t="s">
        <v>178</v>
      </c>
      <c r="V613" s="54"/>
      <c r="W613" s="54"/>
      <c r="X613" s="54"/>
      <c r="Y613" s="54" t="s">
        <v>178</v>
      </c>
    </row>
    <row r="614" spans="2:25" ht="12.75">
      <c r="B614" s="1"/>
      <c r="C614" s="1"/>
      <c r="D614" s="13" t="str">
        <f>CONCATENATE(H614,IF(AND(J614="",I614=L614),IF(L614="Identification","ID",L614),CONCATENATE(IF(L614="Identification","ID",I614),J614,(IF(K614="Identifier","ID",IF(AND(J614="",K614="Text"),"",K614))))))</f>
        <v>RatePercentNumeric</v>
      </c>
      <c r="E614" s="13" t="str">
        <f>CONCATENATE(IF(F614="","",CONCATENATE(F614,"_ ")),G614,". ",IF(H614="","",CONCATENATE(H614,"_ ")),"",I614,IF(AND(J614="",I614=L614),"",CONCATENATE(". ",IF(J614="","",CONCATENATE(J614,"_ ")),K614)))</f>
        <v>Tax. Rate_ Percent. Numeric</v>
      </c>
      <c r="F614" s="1"/>
      <c r="G614" s="30" t="s">
        <v>22</v>
      </c>
      <c r="H614" s="20" t="s">
        <v>114</v>
      </c>
      <c r="I614" s="20" t="s">
        <v>117</v>
      </c>
      <c r="J614" s="30"/>
      <c r="K614" s="30" t="s">
        <v>108</v>
      </c>
      <c r="L614" s="2" t="str">
        <f>IF(AND(OR(I614="Identification",I614="ID"),K614="Identifier"),I614,IF(AND(OR(I614="Time",I614="Date"),K614="Date Time"),I614,K614))</f>
        <v>Numeric</v>
      </c>
      <c r="M614" s="88"/>
      <c r="N614" s="88"/>
      <c r="O614" s="30"/>
      <c r="P614" s="30" t="s">
        <v>561</v>
      </c>
      <c r="Q614" s="20" t="s">
        <v>98</v>
      </c>
      <c r="R614" s="54" t="s">
        <v>118</v>
      </c>
      <c r="S614" s="54" t="s">
        <v>178</v>
      </c>
      <c r="T614" s="54"/>
      <c r="U614" s="54" t="s">
        <v>178</v>
      </c>
      <c r="V614" s="54"/>
      <c r="W614" s="54"/>
      <c r="X614" s="54"/>
      <c r="Y614" s="54" t="s">
        <v>178</v>
      </c>
    </row>
    <row r="615" spans="2:25" ht="22.5">
      <c r="B615" s="11"/>
      <c r="C615" s="11"/>
      <c r="D615" s="12" t="str">
        <f>CONCATENATE(IF(M615="","",CONCATENATE(M615,"")),"",N615)</f>
        <v>Tax Scheme</v>
      </c>
      <c r="E615" s="12" t="str">
        <f>CONCATENATE(IF(F615="","",CONCATENATE(F615,"_ ")),G615,". ",IF(M615="","",CONCATENATE(M615,"_ ")),"",N615)</f>
        <v>Tax. Tax Scheme</v>
      </c>
      <c r="F615" s="11"/>
      <c r="G615" s="16" t="s">
        <v>22</v>
      </c>
      <c r="H615" s="41">
        <f>IF(M615="","",M615)</f>
      </c>
      <c r="I615" s="106" t="str">
        <f>N615</f>
        <v>Tax Scheme</v>
      </c>
      <c r="J615" s="41"/>
      <c r="K615" s="106" t="str">
        <f>N615</f>
        <v>Tax Scheme</v>
      </c>
      <c r="L615" s="11" t="str">
        <f>IF(AND(OR(I615="Identification",I615="ID"),K615="Identifier"),I615,IF(AND(OR(I615="Time",I615="Date"),K615="Date Time"),I615,K615))</f>
        <v>Tax Scheme</v>
      </c>
      <c r="M615" s="16"/>
      <c r="N615" s="105" t="s">
        <v>171</v>
      </c>
      <c r="O615" s="31"/>
      <c r="P615" s="16" t="s">
        <v>560</v>
      </c>
      <c r="Q615" s="16" t="s">
        <v>25</v>
      </c>
      <c r="R615" s="71" t="s">
        <v>119</v>
      </c>
      <c r="S615" s="71" t="s">
        <v>178</v>
      </c>
      <c r="T615" s="71"/>
      <c r="U615" s="71" t="s">
        <v>178</v>
      </c>
      <c r="V615" s="71"/>
      <c r="W615" s="71"/>
      <c r="X615" s="71"/>
      <c r="Y615" s="71" t="s">
        <v>178</v>
      </c>
    </row>
    <row r="616" spans="2:25" ht="22.5">
      <c r="B616" s="9"/>
      <c r="C616" s="9"/>
      <c r="D616" s="15" t="str">
        <f>CONCATENATE(IF(F616="","",CONCATENATE(F616,"")),"",G616)</f>
        <v>Tax Amounts</v>
      </c>
      <c r="E616" s="15" t="str">
        <f>CONCATENATE(IF(F616="","",CONCATENATE(F616,"_ ")),"",G616,". Details")</f>
        <v>Tax Amounts. Details</v>
      </c>
      <c r="F616" s="9"/>
      <c r="G616" s="25" t="s">
        <v>427</v>
      </c>
      <c r="H616" s="49"/>
      <c r="I616" s="49"/>
      <c r="J616" s="49"/>
      <c r="K616" s="122" t="s">
        <v>6</v>
      </c>
      <c r="L616" s="9"/>
      <c r="M616" s="25"/>
      <c r="N616" s="25"/>
      <c r="O616" s="25"/>
      <c r="P616" s="25"/>
      <c r="Q616" s="25" t="s">
        <v>24</v>
      </c>
      <c r="R616" s="121" t="s">
        <v>430</v>
      </c>
      <c r="S616" s="121"/>
      <c r="T616" s="121"/>
      <c r="U616" s="121"/>
      <c r="V616" s="121"/>
      <c r="W616" s="121"/>
      <c r="X616" s="121"/>
      <c r="Y616" s="121" t="s">
        <v>178</v>
      </c>
    </row>
    <row r="617" spans="2:25" ht="12.75">
      <c r="B617" s="1"/>
      <c r="C617" s="1"/>
      <c r="D617" s="13" t="str">
        <f>CONCATENATE(H617,IF(AND(J617="",I617=L617),IF(L617="Identification","ID",L617),CONCATENATE(IF(L617="Identification","ID",I617),J617,(IF(K617="Identifier","ID",IF(AND(J617="",K617="Text"),"",K617))))))</f>
        <v>TaxableAmount</v>
      </c>
      <c r="E617" s="13" t="str">
        <f>CONCATENATE(IF(F617="","",CONCATENATE(F617,"_ ")),G617,". ",IF(H617="","",CONCATENATE(H617,"_ ")),"",I617,IF(AND(J617="",I617=L617),"",CONCATENATE(". ",IF(J617="","",CONCATENATE(J617,"_ ")),K617)))</f>
        <v>Tax Amounts. Taxable_ Amount</v>
      </c>
      <c r="F617" s="1"/>
      <c r="G617" s="30" t="s">
        <v>427</v>
      </c>
      <c r="H617" s="30" t="s">
        <v>429</v>
      </c>
      <c r="I617" s="30" t="s">
        <v>593</v>
      </c>
      <c r="J617" s="30"/>
      <c r="K617" s="30" t="s">
        <v>593</v>
      </c>
      <c r="L617" s="2" t="str">
        <f>IF(AND(OR(I617="Identification",I617="ID"),K617="Identifier"),I617,IF(AND(OR(I617="Time",I617="Date"),K617="Date Time"),I617,K617))</f>
        <v>Amount</v>
      </c>
      <c r="M617" s="88"/>
      <c r="N617" s="88"/>
      <c r="O617" s="30"/>
      <c r="P617" s="30" t="s">
        <v>560</v>
      </c>
      <c r="Q617" s="20" t="s">
        <v>98</v>
      </c>
      <c r="R617" s="54" t="s">
        <v>116</v>
      </c>
      <c r="S617" s="54"/>
      <c r="T617" s="54"/>
      <c r="U617" s="54"/>
      <c r="V617" s="54"/>
      <c r="W617" s="54"/>
      <c r="X617" s="54"/>
      <c r="Y617" s="54" t="s">
        <v>178</v>
      </c>
    </row>
    <row r="618" spans="2:25" ht="12.75">
      <c r="B618" s="1"/>
      <c r="C618" s="1"/>
      <c r="D618" s="13" t="str">
        <f>CONCATENATE(H618,IF(AND(J618="",I618=L618),IF(L618="Identification","ID",L618),CONCATENATE(IF(L618="Identification","ID",I618),J618,(IF(K618="Identifier","ID",IF(AND(J618="",K618="Text"),"",K618))))))</f>
        <v>TaxAmount</v>
      </c>
      <c r="E618" s="13" t="str">
        <f>CONCATENATE(IF(F618="","",CONCATENATE(F618,"_ ")),G618,". ",IF(H618="","",CONCATENATE(H618,"_ ")),"",I618,IF(AND(J618="",I618=L618),"",CONCATENATE(". ",IF(J618="","",CONCATENATE(J618,"_ ")),K618)))</f>
        <v>Tax Amounts. Tax_ Amount</v>
      </c>
      <c r="F618" s="1"/>
      <c r="G618" s="30" t="s">
        <v>427</v>
      </c>
      <c r="H618" s="30" t="s">
        <v>22</v>
      </c>
      <c r="I618" s="30" t="s">
        <v>593</v>
      </c>
      <c r="J618" s="30"/>
      <c r="K618" s="30" t="s">
        <v>593</v>
      </c>
      <c r="L618" s="2" t="str">
        <f>IF(AND(OR(I618="Identification",I618="ID"),K618="Identifier"),I618,IF(AND(OR(I618="Time",I618="Date"),K618="Date Time"),I618,K618))</f>
        <v>Amount</v>
      </c>
      <c r="M618" s="88"/>
      <c r="N618" s="88"/>
      <c r="O618" s="30"/>
      <c r="P618" s="30" t="s">
        <v>560</v>
      </c>
      <c r="Q618" s="20" t="s">
        <v>98</v>
      </c>
      <c r="R618" s="54" t="s">
        <v>116</v>
      </c>
      <c r="S618" s="54"/>
      <c r="T618" s="54"/>
      <c r="U618" s="54"/>
      <c r="V618" s="54"/>
      <c r="W618" s="54"/>
      <c r="X618" s="54"/>
      <c r="Y618" s="54" t="s">
        <v>178</v>
      </c>
    </row>
    <row r="619" spans="2:25" ht="12.75">
      <c r="B619" s="75"/>
      <c r="C619" s="75"/>
      <c r="D619" s="15" t="str">
        <f>CONCATENATE(IF(F619="","",CONCATENATE(F619,"")),"",G619)</f>
        <v>Tax Scheme</v>
      </c>
      <c r="E619" s="15" t="str">
        <f>CONCATENATE(IF(F619="","",CONCATENATE(F619,"_ ")),"",G619,". Details")</f>
        <v>Tax Scheme. Details</v>
      </c>
      <c r="F619" s="75"/>
      <c r="G619" s="76" t="s">
        <v>171</v>
      </c>
      <c r="H619" s="76"/>
      <c r="I619" s="32" t="s">
        <v>6</v>
      </c>
      <c r="J619" s="76"/>
      <c r="K619" s="32" t="s">
        <v>6</v>
      </c>
      <c r="L619" s="75"/>
      <c r="M619" s="77"/>
      <c r="N619" s="77"/>
      <c r="O619" s="76"/>
      <c r="P619" s="76"/>
      <c r="Q619" s="73" t="s">
        <v>24</v>
      </c>
      <c r="R619" s="34" t="s">
        <v>649</v>
      </c>
      <c r="S619" s="34" t="s">
        <v>178</v>
      </c>
      <c r="T619" s="34"/>
      <c r="U619" s="34" t="s">
        <v>178</v>
      </c>
      <c r="V619" s="34"/>
      <c r="W619" s="34"/>
      <c r="X619" s="34"/>
      <c r="Y619" s="34" t="s">
        <v>178</v>
      </c>
    </row>
    <row r="620" spans="2:25" ht="12.75">
      <c r="B620" s="78"/>
      <c r="C620" s="78"/>
      <c r="D620" s="13" t="str">
        <f>CONCATENATE(H620,IF(AND(J620="",I620=L620),IF(L620="Identification","ID",L620),CONCATENATE(IF(L620="Identification","ID",I620),J620,(IF(K620="Identifier","ID",IF(AND(J620="",K620="Text"),"",K620))))))</f>
        <v>ID</v>
      </c>
      <c r="E620" s="13" t="str">
        <f>CONCATENATE(IF(F620="","",CONCATENATE(F620,"_ ")),G620,". ",IF(H620="","",CONCATENATE(H620,"_ ")),"",I620,IF(AND(J620="",I620=L620),"",CONCATENATE(". ",IF(J620="","",CONCATENATE(J620,"_ ")),K620)))</f>
        <v>Tax Scheme. Identification</v>
      </c>
      <c r="F620" s="78"/>
      <c r="G620" s="79" t="s">
        <v>171</v>
      </c>
      <c r="H620" s="79"/>
      <c r="I620" s="79" t="s">
        <v>644</v>
      </c>
      <c r="J620" s="79"/>
      <c r="K620" s="79" t="s">
        <v>559</v>
      </c>
      <c r="L620" s="35" t="str">
        <f>IF(AND(OR(I620="Identification",I620="ID"),K620="Identifier"),I620,IF(AND(OR(I620="Time",I620="Date"),K620="Date Time"),I620,K620))</f>
        <v>Identification</v>
      </c>
      <c r="M620" s="80"/>
      <c r="N620" s="80"/>
      <c r="O620" s="79"/>
      <c r="P620" s="79" t="s">
        <v>560</v>
      </c>
      <c r="Q620" s="74" t="s">
        <v>98</v>
      </c>
      <c r="R620" s="21" t="s">
        <v>650</v>
      </c>
      <c r="S620" s="54" t="s">
        <v>178</v>
      </c>
      <c r="T620" s="54"/>
      <c r="U620" s="54" t="s">
        <v>178</v>
      </c>
      <c r="V620" s="54"/>
      <c r="W620" s="54"/>
      <c r="X620" s="54"/>
      <c r="Y620" s="54" t="s">
        <v>178</v>
      </c>
    </row>
    <row r="621" spans="2:25" ht="33.75">
      <c r="B621" s="84"/>
      <c r="C621" s="84"/>
      <c r="D621" s="13" t="str">
        <f>CONCATENATE(H621,IF(AND(J621="",I621=L621),IF(L621="Identification","ID",L621),CONCATENATE(IF(L621="Identification","ID",I621),J621,(IF(K621="Identifier","ID",IF(AND(J621="",K621="Text"),"",K621))))))</f>
        <v>CurrencyCode</v>
      </c>
      <c r="E621" s="13" t="str">
        <f>CONCATENATE(IF(F621="","",CONCATENATE(F621,"_ ")),G621,". ",IF(H621="","",CONCATENATE(H621,"_ ")),"",I621,IF(AND(J621="",I621=L621),"",CONCATENATE(". ",IF(J621="","",CONCATENATE(J621,"_ ")),K621)))</f>
        <v>Tax Scheme. Currency. Code</v>
      </c>
      <c r="F621" s="84"/>
      <c r="G621" s="85" t="s">
        <v>171</v>
      </c>
      <c r="H621" s="85"/>
      <c r="I621" s="86" t="s">
        <v>20</v>
      </c>
      <c r="J621" s="85"/>
      <c r="K621" s="86" t="s">
        <v>590</v>
      </c>
      <c r="L621" s="35" t="str">
        <f>IF(AND(OR(I621="Identification",I621="ID"),K621="Identifier"),I621,IF(AND(OR(I621="Time",I621="Date"),K621="Date Time"),I621,K621))</f>
        <v>Code</v>
      </c>
      <c r="M621" s="87"/>
      <c r="N621" s="87"/>
      <c r="O621" s="85"/>
      <c r="P621" s="86" t="s">
        <v>561</v>
      </c>
      <c r="Q621" s="86" t="s">
        <v>98</v>
      </c>
      <c r="R621" s="21" t="s">
        <v>99</v>
      </c>
      <c r="S621" s="54" t="s">
        <v>178</v>
      </c>
      <c r="T621" s="54"/>
      <c r="U621" s="54" t="s">
        <v>178</v>
      </c>
      <c r="V621" s="54"/>
      <c r="W621" s="54"/>
      <c r="X621" s="54"/>
      <c r="Y621" s="54" t="s">
        <v>178</v>
      </c>
    </row>
    <row r="622" spans="2:25" ht="33.75">
      <c r="B622" s="81"/>
      <c r="C622" s="81"/>
      <c r="D622" s="12" t="str">
        <f>CONCATENATE(IF(M622="","",CONCATENATE(M622,"")),"",N622)</f>
        <v>JurisdictionAddress</v>
      </c>
      <c r="E622" s="12" t="str">
        <f>CONCATENATE(IF(F622="","",CONCATENATE(F622,"_ ")),G622,". ",IF(M622="","",CONCATENATE(M622,"_ ")),"",N622)</f>
        <v>Tax Scheme. Jurisdiction_ Address</v>
      </c>
      <c r="F622" s="81"/>
      <c r="G622" s="82" t="s">
        <v>171</v>
      </c>
      <c r="H622" s="41" t="str">
        <f>IF(M622="","",M622)</f>
        <v>Jurisdiction</v>
      </c>
      <c r="I622" s="41" t="str">
        <f>N622</f>
        <v>Address</v>
      </c>
      <c r="J622" s="41"/>
      <c r="K622" s="41" t="str">
        <f>N622</f>
        <v>Address</v>
      </c>
      <c r="L622" s="81"/>
      <c r="M622" s="82" t="s">
        <v>19</v>
      </c>
      <c r="N622" s="82" t="s">
        <v>612</v>
      </c>
      <c r="O622" s="83"/>
      <c r="P622" s="82" t="s">
        <v>561</v>
      </c>
      <c r="Q622" s="82" t="s">
        <v>25</v>
      </c>
      <c r="R622" s="71" t="s">
        <v>66</v>
      </c>
      <c r="S622" s="71" t="s">
        <v>178</v>
      </c>
      <c r="T622" s="71"/>
      <c r="U622" s="71" t="s">
        <v>178</v>
      </c>
      <c r="V622" s="71"/>
      <c r="W622" s="71"/>
      <c r="X622" s="71"/>
      <c r="Y622" s="71" t="s">
        <v>178</v>
      </c>
    </row>
    <row r="623" spans="2:25" ht="22.5">
      <c r="B623" s="9"/>
      <c r="C623" s="9"/>
      <c r="D623" s="15" t="str">
        <f>CONCATENATE(IF(F623="","",CONCATENATE(F623,"")),"",G623)</f>
        <v>Tax Total</v>
      </c>
      <c r="E623" s="15" t="str">
        <f>CONCATENATE(IF(F623="","",CONCATENATE(F623,"_ ")),"",G623,". Details")</f>
        <v>Tax Total. Details</v>
      </c>
      <c r="F623" s="9"/>
      <c r="G623" s="25" t="s">
        <v>425</v>
      </c>
      <c r="H623" s="49"/>
      <c r="I623" s="49"/>
      <c r="J623" s="49"/>
      <c r="K623" s="32" t="s">
        <v>6</v>
      </c>
      <c r="L623" s="9"/>
      <c r="M623" s="25"/>
      <c r="N623" s="25"/>
      <c r="O623" s="25"/>
      <c r="P623" s="25"/>
      <c r="Q623" s="25" t="s">
        <v>24</v>
      </c>
      <c r="R623" s="121" t="s">
        <v>428</v>
      </c>
      <c r="S623" s="121"/>
      <c r="T623" s="121"/>
      <c r="U623" s="121"/>
      <c r="V623" s="121"/>
      <c r="W623" s="121"/>
      <c r="X623" s="121"/>
      <c r="Y623" s="121" t="s">
        <v>178</v>
      </c>
    </row>
    <row r="624" spans="2:25" ht="12.75">
      <c r="B624" s="1"/>
      <c r="C624" s="1"/>
      <c r="D624" s="13" t="str">
        <f>CONCATENATE(H624,IF(AND(J624="",I624=L624),IF(L624="Identification","ID",L624),CONCATENATE(IF(L624="Identification","ID",I624),J624,(IF(K624="Identifier","ID",IF(AND(J624="",K624="Text"),"",K624))))))</f>
        <v>TaxTypeCode</v>
      </c>
      <c r="E624" s="13" t="str">
        <f>CONCATENATE(IF(F624="","",CONCATENATE(F624,"_ ")),G624,". ",IF(H624="","",CONCATENATE(H624,"_ ")),"",I624,IF(AND(J624="",I624=L624),"",CONCATENATE(". ",IF(J624="","",CONCATENATE(J624,"_ ")),K624)))</f>
        <v>Tax Total. Tax_ Type. Code</v>
      </c>
      <c r="F624" s="1"/>
      <c r="G624" s="30" t="s">
        <v>425</v>
      </c>
      <c r="H624" s="30" t="s">
        <v>22</v>
      </c>
      <c r="I624" s="30" t="s">
        <v>8</v>
      </c>
      <c r="J624" s="30"/>
      <c r="K624" s="30" t="s">
        <v>590</v>
      </c>
      <c r="L624" s="2" t="str">
        <f aca="true" t="shared" si="85" ref="L624:L631">IF(AND(OR(I624="Identification",I624="ID"),K624="Identifier"),I624,IF(AND(OR(I624="Time",I624="Date"),K624="Date Time"),I624,K624))</f>
        <v>Code</v>
      </c>
      <c r="M624" s="88"/>
      <c r="N624" s="88"/>
      <c r="O624" s="30"/>
      <c r="P624" s="30" t="s">
        <v>560</v>
      </c>
      <c r="Q624" s="20" t="s">
        <v>98</v>
      </c>
      <c r="R624" s="54" t="s">
        <v>116</v>
      </c>
      <c r="S624" s="54"/>
      <c r="T624" s="54"/>
      <c r="U624" s="54"/>
      <c r="V624" s="54"/>
      <c r="W624" s="54"/>
      <c r="X624" s="54"/>
      <c r="Y624" s="54" t="s">
        <v>178</v>
      </c>
    </row>
    <row r="625" spans="2:25" ht="22.5">
      <c r="B625" s="11"/>
      <c r="C625" s="11"/>
      <c r="D625" s="12" t="str">
        <f>CONCATENATE(IF(M625="","",CONCATENATE(M625,"")),"",N625)</f>
        <v>Tax Amounts</v>
      </c>
      <c r="E625" s="12" t="str">
        <f>CONCATENATE(IF(F625="","",CONCATENATE(F625,"_ ")),G625,". ",IF(M625="","",CONCATENATE(M625,"_ ")),"",N625)</f>
        <v>Tax Total. Tax Amounts</v>
      </c>
      <c r="F625" s="11"/>
      <c r="G625" s="16" t="s">
        <v>425</v>
      </c>
      <c r="H625" s="43"/>
      <c r="I625" s="16" t="s">
        <v>427</v>
      </c>
      <c r="J625" s="43"/>
      <c r="K625" s="16" t="s">
        <v>427</v>
      </c>
      <c r="L625" s="11" t="str">
        <f t="shared" si="85"/>
        <v>Tax Amounts</v>
      </c>
      <c r="M625" s="16"/>
      <c r="N625" s="16" t="s">
        <v>427</v>
      </c>
      <c r="O625" s="31"/>
      <c r="P625" s="16" t="s">
        <v>560</v>
      </c>
      <c r="Q625" s="16" t="s">
        <v>25</v>
      </c>
      <c r="R625" s="71" t="s">
        <v>426</v>
      </c>
      <c r="S625" s="71"/>
      <c r="T625" s="71"/>
      <c r="U625" s="71"/>
      <c r="V625" s="71"/>
      <c r="W625" s="71"/>
      <c r="X625" s="71"/>
      <c r="Y625" s="71" t="s">
        <v>178</v>
      </c>
    </row>
    <row r="626" spans="2:25" ht="33.75">
      <c r="B626" s="11"/>
      <c r="C626" s="11"/>
      <c r="D626" s="12" t="str">
        <f>CONCATENATE(IF(M626="","",CONCATENATE(M626,"")),"",N626)</f>
        <v>Category Total</v>
      </c>
      <c r="E626" s="12" t="str">
        <f>CONCATENATE(IF(F626="","",CONCATENATE(F626,"_ ")),G626,". ",IF(M626="","",CONCATENATE(M626,"_ ")),"",N626)</f>
        <v>Tax Total. Category Total</v>
      </c>
      <c r="F626" s="11"/>
      <c r="G626" s="16" t="s">
        <v>425</v>
      </c>
      <c r="H626" s="43"/>
      <c r="I626" s="16" t="s">
        <v>424</v>
      </c>
      <c r="J626" s="43"/>
      <c r="K626" s="16" t="s">
        <v>424</v>
      </c>
      <c r="L626" s="11" t="str">
        <f t="shared" si="85"/>
        <v>Category Total</v>
      </c>
      <c r="M626" s="16"/>
      <c r="N626" s="16" t="s">
        <v>424</v>
      </c>
      <c r="O626" s="31"/>
      <c r="P626" s="16" t="s">
        <v>560</v>
      </c>
      <c r="Q626" s="16" t="s">
        <v>25</v>
      </c>
      <c r="R626" s="71" t="s">
        <v>423</v>
      </c>
      <c r="S626" s="71"/>
      <c r="T626" s="71"/>
      <c r="U626" s="71"/>
      <c r="V626" s="71"/>
      <c r="W626" s="71"/>
      <c r="X626" s="71"/>
      <c r="Y626" s="71" t="s">
        <v>178</v>
      </c>
    </row>
    <row r="627" spans="2:25" ht="33.75">
      <c r="B627" s="9"/>
      <c r="C627" s="9"/>
      <c r="D627" s="15" t="str">
        <f>CONCATENATE(IF(F627="","",CONCATENATE(F627,"")),"",G627)</f>
        <v>TransitPeriod</v>
      </c>
      <c r="E627" s="15" t="str">
        <f>CONCATENATE(IF(F627="","",CONCATENATE(F627,"_ ")),"",G627,". Details")</f>
        <v>Transit_ Period. Details</v>
      </c>
      <c r="F627" s="9" t="s">
        <v>375</v>
      </c>
      <c r="G627" s="32" t="s">
        <v>269</v>
      </c>
      <c r="H627" s="32"/>
      <c r="I627" s="32" t="s">
        <v>6</v>
      </c>
      <c r="J627" s="32"/>
      <c r="K627" s="32" t="s">
        <v>6</v>
      </c>
      <c r="L627" s="2" t="str">
        <f t="shared" si="85"/>
        <v>Details</v>
      </c>
      <c r="M627" s="89"/>
      <c r="N627" s="89"/>
      <c r="O627" s="32"/>
      <c r="P627" s="32"/>
      <c r="Q627" s="25" t="s">
        <v>24</v>
      </c>
      <c r="R627" s="34" t="s">
        <v>273</v>
      </c>
      <c r="S627" s="34" t="s">
        <v>178</v>
      </c>
      <c r="T627" s="34"/>
      <c r="U627" s="34" t="s">
        <v>178</v>
      </c>
      <c r="V627" s="34"/>
      <c r="W627" s="34" t="s">
        <v>178</v>
      </c>
      <c r="X627" s="34"/>
      <c r="Y627" s="34"/>
    </row>
    <row r="628" spans="2:25" ht="22.5">
      <c r="B628" s="1"/>
      <c r="C628" s="1"/>
      <c r="D628" s="13" t="str">
        <f>CONCATENATE(H628,IF(AND(J628="",I628=L628),IF(L628="Identification","ID",L628),CONCATENATE(IF(L628="Identification","ID",I628),J628,(IF(K628="Identifier","ID",IF(AND(J628="",K628="Text"),"",K628))))))</f>
        <v>StartDate TimeDate</v>
      </c>
      <c r="E628" s="13" t="str">
        <f>CONCATENATE(IF(F628="","",CONCATENATE(F628,"_ ")),G628,". ",IF(H628="","",CONCATENATE(H628,"_ ")),"",I628,IF(AND(J628="",I628=L628),"",CONCATENATE(". ",IF(J628="","",CONCATENATE(J628,"_ ")),K628)))</f>
        <v>Transit_ Period. Start_ Date Time. Date</v>
      </c>
      <c r="F628" s="1" t="s">
        <v>375</v>
      </c>
      <c r="G628" s="2" t="s">
        <v>269</v>
      </c>
      <c r="H628" s="93" t="s">
        <v>17</v>
      </c>
      <c r="I628" s="94" t="s">
        <v>183</v>
      </c>
      <c r="J628" s="93"/>
      <c r="K628" s="94" t="s">
        <v>14</v>
      </c>
      <c r="L628" s="2" t="str">
        <f t="shared" si="85"/>
        <v>Date</v>
      </c>
      <c r="M628" s="88"/>
      <c r="N628" s="88"/>
      <c r="P628" s="93" t="s">
        <v>561</v>
      </c>
      <c r="Q628" s="20" t="s">
        <v>98</v>
      </c>
      <c r="R628" s="91" t="s">
        <v>274</v>
      </c>
      <c r="S628" s="91" t="s">
        <v>178</v>
      </c>
      <c r="T628" s="91"/>
      <c r="U628" s="91" t="s">
        <v>178</v>
      </c>
      <c r="V628" s="91"/>
      <c r="W628" s="91" t="s">
        <v>178</v>
      </c>
      <c r="X628" s="91"/>
      <c r="Y628" s="91"/>
    </row>
    <row r="629" spans="2:25" ht="22.5">
      <c r="B629" s="1"/>
      <c r="C629" s="1"/>
      <c r="D629" s="13" t="str">
        <f>CONCATENATE(H629,IF(AND(J629="",I629=L629),IF(L629="Identification","ID",L629),CONCATENATE(IF(L629="Identification","ID",I629),J629,(IF(K629="Identifier","ID",IF(AND(J629="",K629="Text"),"",K629))))))</f>
        <v>EndDate TimeDate</v>
      </c>
      <c r="E629" s="13" t="str">
        <f>CONCATENATE(IF(F629="","",CONCATENATE(F629,"_ ")),G629,". ",IF(H629="","",CONCATENATE(H629,"_ ")),"",I629,IF(AND(J629="",I629=L629),"",CONCATENATE(". ",IF(J629="","",CONCATENATE(J629,"_ ")),K629)))</f>
        <v>Transit_ Period. End_ Date Time. Date</v>
      </c>
      <c r="F629" s="1" t="s">
        <v>375</v>
      </c>
      <c r="G629" s="2" t="s">
        <v>269</v>
      </c>
      <c r="H629" s="93" t="s">
        <v>18</v>
      </c>
      <c r="I629" s="94" t="s">
        <v>183</v>
      </c>
      <c r="J629" s="93"/>
      <c r="K629" s="94" t="s">
        <v>14</v>
      </c>
      <c r="L629" s="2" t="str">
        <f t="shared" si="85"/>
        <v>Date</v>
      </c>
      <c r="M629" s="88"/>
      <c r="N629" s="88"/>
      <c r="P629" s="93" t="s">
        <v>561</v>
      </c>
      <c r="Q629" s="20" t="s">
        <v>98</v>
      </c>
      <c r="R629" s="91" t="s">
        <v>275</v>
      </c>
      <c r="S629" s="91" t="s">
        <v>178</v>
      </c>
      <c r="T629" s="91"/>
      <c r="U629" s="91" t="s">
        <v>178</v>
      </c>
      <c r="V629" s="91"/>
      <c r="W629" s="91" t="s">
        <v>178</v>
      </c>
      <c r="X629" s="91"/>
      <c r="Y629" s="91"/>
    </row>
    <row r="630" spans="2:25" ht="33.75">
      <c r="B630" s="1"/>
      <c r="C630" s="1"/>
      <c r="D630" s="13" t="str">
        <f>CONCATENATE(H630,IF(AND(J630="",I630=L630),IF(L630="Identification","ID",L630),CONCATENATE(IF(L630="Identification","ID",I630),J630,(IF(K630="Identifier","ID",IF(AND(J630="",K630="Text"),"",K630))))))</f>
        <v>DurationMeasure</v>
      </c>
      <c r="E630" s="13" t="str">
        <f>CONCATENATE(IF(F630="","",CONCATENATE(F630,"_ ")),G630,". ",IF(H630="","",CONCATENATE(H630,"_ ")),"",I630,IF(AND(J630="",I630=L630),"",CONCATENATE(". ",IF(J630="","",CONCATENATE(J630,"_ ")),K630)))</f>
        <v>Transit_ Period. Duration. Measure</v>
      </c>
      <c r="F630" s="1" t="s">
        <v>375</v>
      </c>
      <c r="G630" s="2" t="s">
        <v>269</v>
      </c>
      <c r="I630" s="93" t="s">
        <v>27</v>
      </c>
      <c r="J630" s="93"/>
      <c r="K630" s="94" t="s">
        <v>591</v>
      </c>
      <c r="L630" s="2" t="str">
        <f t="shared" si="85"/>
        <v>Measure</v>
      </c>
      <c r="M630" s="88"/>
      <c r="N630" s="88"/>
      <c r="P630" s="93" t="s">
        <v>561</v>
      </c>
      <c r="Q630" s="20" t="s">
        <v>98</v>
      </c>
      <c r="R630" s="91" t="s">
        <v>276</v>
      </c>
      <c r="S630" s="91" t="s">
        <v>178</v>
      </c>
      <c r="T630" s="91"/>
      <c r="U630" s="91" t="s">
        <v>178</v>
      </c>
      <c r="V630" s="91"/>
      <c r="W630" s="91" t="s">
        <v>178</v>
      </c>
      <c r="X630" s="91"/>
      <c r="Y630" s="91"/>
    </row>
    <row r="631" spans="2:25" ht="22.5">
      <c r="B631" s="1"/>
      <c r="C631" s="1"/>
      <c r="D631" s="13" t="str">
        <f>CONCATENATE(H631,IF(AND(J631="",I631=L631),IF(L631="Identification","ID",L631),CONCATENATE(IF(L631="Identification","ID",I631),J631,(IF(K631="Identifier","ID",IF(AND(J631="",K631="Text"),"",K631))))))</f>
        <v>DescriptionCode</v>
      </c>
      <c r="E631" s="13" t="str">
        <f>CONCATENATE(IF(F631="","",CONCATENATE(F631,"_ ")),G631,". ",IF(H631="","",CONCATENATE(H631,"_ ")),"",I631,IF(AND(J631="",I631=L631),"",CONCATENATE(". ",IF(J631="","",CONCATENATE(J631,"_ ")),K631)))</f>
        <v>Transit_ Period. Description. Code</v>
      </c>
      <c r="F631" s="1" t="s">
        <v>375</v>
      </c>
      <c r="G631" s="2" t="s">
        <v>269</v>
      </c>
      <c r="I631" s="93" t="s">
        <v>668</v>
      </c>
      <c r="J631" s="93"/>
      <c r="K631" s="93" t="s">
        <v>590</v>
      </c>
      <c r="L631" s="2" t="str">
        <f t="shared" si="85"/>
        <v>Code</v>
      </c>
      <c r="M631" s="88"/>
      <c r="N631" s="88"/>
      <c r="P631" s="93" t="s">
        <v>595</v>
      </c>
      <c r="Q631" s="20" t="s">
        <v>98</v>
      </c>
      <c r="R631" s="91" t="s">
        <v>277</v>
      </c>
      <c r="S631" s="91" t="s">
        <v>178</v>
      </c>
      <c r="T631" s="91"/>
      <c r="U631" s="91" t="s">
        <v>178</v>
      </c>
      <c r="V631" s="91"/>
      <c r="W631" s="91" t="s">
        <v>178</v>
      </c>
      <c r="X631" s="91"/>
      <c r="Y631" s="91"/>
    </row>
    <row r="632" spans="2:25" ht="22.5">
      <c r="B632" s="9"/>
      <c r="C632" s="9"/>
      <c r="D632" s="15" t="str">
        <f>CONCATENATE(IF(F632="","",CONCATENATE(F632,"")),"",G632)</f>
        <v>TransportContract</v>
      </c>
      <c r="E632" s="15" t="str">
        <f>CONCATENATE(IF(F632="","",CONCATENATE(F632,"_ ")),"",G632,". Details")</f>
        <v>Transport_ Contract. Details</v>
      </c>
      <c r="F632" s="9" t="s">
        <v>365</v>
      </c>
      <c r="G632" s="9" t="s">
        <v>655</v>
      </c>
      <c r="H632" s="61"/>
      <c r="I632" s="25" t="s">
        <v>6</v>
      </c>
      <c r="J632" s="25"/>
      <c r="K632" s="25" t="s">
        <v>6</v>
      </c>
      <c r="L632" s="25"/>
      <c r="M632" s="46"/>
      <c r="N632" s="46"/>
      <c r="O632" s="61"/>
      <c r="P632" s="26"/>
      <c r="Q632" s="19" t="s">
        <v>24</v>
      </c>
      <c r="R632" s="27" t="s">
        <v>271</v>
      </c>
      <c r="S632" s="34" t="s">
        <v>178</v>
      </c>
      <c r="T632" s="34"/>
      <c r="U632" s="34" t="s">
        <v>178</v>
      </c>
      <c r="V632" s="34"/>
      <c r="W632" s="34" t="s">
        <v>178</v>
      </c>
      <c r="X632" s="27"/>
      <c r="Y632" s="27"/>
    </row>
    <row r="633" spans="2:25" ht="12.75">
      <c r="B633" s="2"/>
      <c r="C633" s="2"/>
      <c r="D633" s="13" t="str">
        <f>CONCATENATE(H633,IF(AND(J633="",I633=L633),IF(L633="Identification","ID",L633),CONCATENATE(IF(L633="Identification","ID",I633),J633,(IF(K633="Identifier","ID",IF(AND(J633="",K633="Text"),"",K633))))))</f>
        <v>Identifier</v>
      </c>
      <c r="E633" s="13" t="str">
        <f>CONCATENATE(IF(F633="","",CONCATENATE(F633,"_ ")),G633,". ",IF(H633="","",CONCATENATE(H633,"_ ")),"",I633,IF(AND(J633="",I633=L633),"",CONCATENATE(". ",IF(J633="","",CONCATENATE(J633,"_ ")),K633)))</f>
        <v>Transport_ Contract. Identifier</v>
      </c>
      <c r="F633" s="2" t="s">
        <v>365</v>
      </c>
      <c r="G633" s="2" t="s">
        <v>655</v>
      </c>
      <c r="H633" s="2"/>
      <c r="I633" s="35" t="s">
        <v>559</v>
      </c>
      <c r="J633" s="17"/>
      <c r="K633" s="17" t="s">
        <v>559</v>
      </c>
      <c r="L633" s="35" t="str">
        <f aca="true" t="shared" si="86" ref="L633:L664">IF(AND(OR(I633="Identification",I633="ID"),K633="Identifier"),I633,IF(AND(OR(I633="Time",I633="Date"),K633="Date Time"),I633,K633))</f>
        <v>Identifier</v>
      </c>
      <c r="M633" s="42"/>
      <c r="N633" s="42"/>
      <c r="O633" s="35"/>
      <c r="P633" s="17" t="s">
        <v>560</v>
      </c>
      <c r="Q633" s="24" t="s">
        <v>98</v>
      </c>
      <c r="R633" s="54" t="s">
        <v>69</v>
      </c>
      <c r="S633" s="91" t="s">
        <v>178</v>
      </c>
      <c r="T633" s="91"/>
      <c r="U633" s="91" t="s">
        <v>178</v>
      </c>
      <c r="V633" s="91"/>
      <c r="W633" s="91" t="s">
        <v>178</v>
      </c>
      <c r="X633" s="54"/>
      <c r="Y633" s="54"/>
    </row>
    <row r="634" spans="2:25" ht="12.75">
      <c r="B634" s="2"/>
      <c r="C634" s="2"/>
      <c r="D634" s="13" t="str">
        <f>CONCATENATE(H634,IF(AND(J634="",I634=L634),IF(L634="Identification","ID",L634),CONCATENATE(IF(L634="Identification","ID",I634),J634,(IF(K634="Identifier","ID",IF(AND(J634="",K634="Text"),"",K634))))))</f>
        <v>IssueDate</v>
      </c>
      <c r="E634" s="13" t="str">
        <f>CONCATENATE(IF(F634="","",CONCATENATE(F634,"_ ")),G634,". ",IF(H634="","",CONCATENATE(H634,"_ ")),"",I634,IF(AND(J634="",I634=L634),"",CONCATENATE(". ",IF(J634="","",CONCATENATE(J634,"_ ")),K634)))</f>
        <v>Transport_ Contract. Issue_ Date</v>
      </c>
      <c r="F634" s="2" t="s">
        <v>365</v>
      </c>
      <c r="G634" s="2" t="s">
        <v>655</v>
      </c>
      <c r="H634" s="35" t="s">
        <v>16</v>
      </c>
      <c r="I634" s="35" t="s">
        <v>14</v>
      </c>
      <c r="J634" s="35"/>
      <c r="K634" s="35" t="s">
        <v>14</v>
      </c>
      <c r="L634" s="35" t="str">
        <f t="shared" si="86"/>
        <v>Date</v>
      </c>
      <c r="M634" s="42"/>
      <c r="N634" s="42"/>
      <c r="O634" s="35"/>
      <c r="P634" s="35" t="s">
        <v>561</v>
      </c>
      <c r="Q634" s="24" t="s">
        <v>98</v>
      </c>
      <c r="R634" s="54" t="s">
        <v>70</v>
      </c>
      <c r="S634" s="91" t="s">
        <v>178</v>
      </c>
      <c r="T634" s="91"/>
      <c r="U634" s="91" t="s">
        <v>178</v>
      </c>
      <c r="V634" s="91"/>
      <c r="W634" s="91" t="s">
        <v>178</v>
      </c>
      <c r="X634" s="54"/>
      <c r="Y634" s="54"/>
    </row>
    <row r="635" spans="2:25" ht="12.75">
      <c r="B635" s="2"/>
      <c r="C635" s="2"/>
      <c r="D635" s="13" t="str">
        <f>CONCATENATE(H635,IF(AND(J635="",I635=L635),IF(L635="Identification","ID",L635),CONCATENATE(IF(L635="Identification","ID",I635),J635,(IF(K635="Identifier","ID",IF(AND(J635="",K635="Text"),"",K635))))))</f>
        <v>TypeCode</v>
      </c>
      <c r="E635" s="13" t="str">
        <f>CONCATENATE(IF(F635="","",CONCATENATE(F635,"_ ")),G635,". ",IF(H635="","",CONCATENATE(H635,"_ ")),"",I635,IF(AND(J635="",I635=L635),"",CONCATENATE(". ",IF(J635="","",CONCATENATE(J635,"_ ")),K635)))</f>
        <v>Transport_ Contract. Type. Code</v>
      </c>
      <c r="F635" s="2" t="s">
        <v>365</v>
      </c>
      <c r="G635" s="2" t="s">
        <v>655</v>
      </c>
      <c r="H635" s="35"/>
      <c r="I635" s="35" t="s">
        <v>8</v>
      </c>
      <c r="J635" s="35"/>
      <c r="K635" s="35" t="s">
        <v>590</v>
      </c>
      <c r="L635" s="35" t="str">
        <f t="shared" si="86"/>
        <v>Code</v>
      </c>
      <c r="M635" s="42"/>
      <c r="N635" s="42"/>
      <c r="O635" s="35"/>
      <c r="P635" s="35" t="s">
        <v>561</v>
      </c>
      <c r="Q635" s="24" t="s">
        <v>98</v>
      </c>
      <c r="R635" s="37"/>
      <c r="S635" s="91" t="s">
        <v>178</v>
      </c>
      <c r="T635" s="91"/>
      <c r="U635" s="91" t="s">
        <v>178</v>
      </c>
      <c r="V635" s="91"/>
      <c r="W635" s="91" t="s">
        <v>178</v>
      </c>
      <c r="X635" s="37"/>
      <c r="Y635" s="37"/>
    </row>
    <row r="636" spans="2:25" ht="22.5">
      <c r="B636" s="11"/>
      <c r="C636" s="11"/>
      <c r="D636" s="12" t="str">
        <f>CONCATENATE(IF(M636="","",CONCATENATE(M636,"")),"",N636)</f>
        <v>ValidityPeriod</v>
      </c>
      <c r="E636" s="12" t="str">
        <f>CONCATENATE(IF(F636="","",CONCATENATE(F636,"_ ")),G636,". ",IF(M636="","",CONCATENATE(M636,"_ ")),"",N636)</f>
        <v>Transport_ Contract. Validity_ Period</v>
      </c>
      <c r="F636" s="11" t="s">
        <v>365</v>
      </c>
      <c r="G636" s="16" t="s">
        <v>655</v>
      </c>
      <c r="H636" s="41" t="str">
        <f>IF(M636="","",M636)</f>
        <v>Validity</v>
      </c>
      <c r="I636" s="41" t="str">
        <f>N636</f>
        <v>Period</v>
      </c>
      <c r="J636" s="41"/>
      <c r="K636" s="41" t="str">
        <f>N636</f>
        <v>Period</v>
      </c>
      <c r="L636" s="2" t="str">
        <f t="shared" si="86"/>
        <v>Period</v>
      </c>
      <c r="M636" s="31" t="s">
        <v>28</v>
      </c>
      <c r="N636" s="16" t="s">
        <v>269</v>
      </c>
      <c r="O636" s="31"/>
      <c r="P636" s="16" t="s">
        <v>561</v>
      </c>
      <c r="Q636" s="16" t="s">
        <v>25</v>
      </c>
      <c r="R636" s="59" t="s">
        <v>270</v>
      </c>
      <c r="S636" s="59" t="s">
        <v>178</v>
      </c>
      <c r="T636" s="59"/>
      <c r="U636" s="59" t="s">
        <v>178</v>
      </c>
      <c r="V636" s="59"/>
      <c r="W636" s="59" t="s">
        <v>178</v>
      </c>
      <c r="X636" s="59"/>
      <c r="Y636" s="59"/>
    </row>
    <row r="637" spans="2:25" ht="22.5">
      <c r="B637" s="98"/>
      <c r="C637" s="98"/>
      <c r="D637" s="15" t="str">
        <f>CONCATENATE(IF(F637="","",CONCATENATE(F637,"")),"",G637)</f>
        <v>Transport Equipment</v>
      </c>
      <c r="E637" s="15" t="str">
        <f>CONCATENATE(IF(F637="","",CONCATENATE(F637,"_ ")),"",G637,". Details")</f>
        <v>Transport Equipment. Details</v>
      </c>
      <c r="F637" s="98"/>
      <c r="G637" s="19" t="s">
        <v>228</v>
      </c>
      <c r="H637" s="19"/>
      <c r="I637" s="32" t="s">
        <v>6</v>
      </c>
      <c r="J637" s="19"/>
      <c r="K637" s="32" t="s">
        <v>6</v>
      </c>
      <c r="L637" s="2" t="str">
        <f t="shared" si="86"/>
        <v>Details</v>
      </c>
      <c r="M637" s="96"/>
      <c r="N637" s="96"/>
      <c r="O637" s="19"/>
      <c r="P637" s="19"/>
      <c r="Q637" s="26" t="s">
        <v>24</v>
      </c>
      <c r="R637" s="23" t="s">
        <v>519</v>
      </c>
      <c r="S637" s="23" t="s">
        <v>178</v>
      </c>
      <c r="T637" s="23"/>
      <c r="U637" s="23" t="s">
        <v>178</v>
      </c>
      <c r="V637" s="23"/>
      <c r="W637" s="23" t="s">
        <v>178</v>
      </c>
      <c r="X637" s="23"/>
      <c r="Y637" s="23"/>
    </row>
    <row r="638" spans="2:25" ht="22.5">
      <c r="B638" s="104"/>
      <c r="C638" s="104"/>
      <c r="D638" s="13" t="str">
        <f aca="true" t="shared" si="87" ref="D638:D645">CONCATENATE(H638,IF(AND(J638="",I638=L638),IF(L638="Identification","ID",L638),CONCATENATE(IF(L638="Identification","ID",I638),J638,(IF(K638="Identifier","ID",IF(AND(J638="",K638="Text"),"",K638))))))</f>
        <v>ID</v>
      </c>
      <c r="E638" s="13" t="str">
        <f aca="true" t="shared" si="88" ref="E638:E645">CONCATENATE(IF(F638="","",CONCATENATE(F638,"_ ")),G638,". ",IF(H638="","",CONCATENATE(H638,"_ ")),"",I638,IF(AND(J638="",I638=L638),"",CONCATENATE(". ",IF(J638="","",CONCATENATE(J638,"_ ")),K638)))</f>
        <v>Transport Equipment. Identification</v>
      </c>
      <c r="F638" s="104"/>
      <c r="G638" s="20" t="s">
        <v>228</v>
      </c>
      <c r="H638" s="20"/>
      <c r="I638" s="20" t="s">
        <v>644</v>
      </c>
      <c r="J638" s="20"/>
      <c r="K638" s="20" t="s">
        <v>559</v>
      </c>
      <c r="L638" s="2" t="str">
        <f t="shared" si="86"/>
        <v>Identification</v>
      </c>
      <c r="M638" s="97"/>
      <c r="N638" s="97"/>
      <c r="O638" s="20"/>
      <c r="P638" s="29" t="s">
        <v>560</v>
      </c>
      <c r="Q638" s="29" t="s">
        <v>98</v>
      </c>
      <c r="R638" s="21" t="s">
        <v>520</v>
      </c>
      <c r="S638" s="21" t="s">
        <v>178</v>
      </c>
      <c r="T638" s="21"/>
      <c r="U638" s="21" t="s">
        <v>178</v>
      </c>
      <c r="V638" s="21"/>
      <c r="W638" s="21" t="s">
        <v>178</v>
      </c>
      <c r="X638" s="21"/>
      <c r="Y638" s="21"/>
    </row>
    <row r="639" spans="2:25" ht="22.5">
      <c r="B639" s="104"/>
      <c r="C639" s="104"/>
      <c r="D639" s="13" t="str">
        <f t="shared" si="87"/>
        <v>Provider TypeCode</v>
      </c>
      <c r="E639" s="13" t="str">
        <f t="shared" si="88"/>
        <v>Transport Equipment. Provider Type. Code</v>
      </c>
      <c r="F639" s="104"/>
      <c r="G639" s="20" t="s">
        <v>228</v>
      </c>
      <c r="H639" s="20"/>
      <c r="I639" s="20" t="s">
        <v>231</v>
      </c>
      <c r="J639" s="20"/>
      <c r="K639" s="20" t="s">
        <v>590</v>
      </c>
      <c r="L639" s="2" t="str">
        <f t="shared" si="86"/>
        <v>Code</v>
      </c>
      <c r="M639" s="97"/>
      <c r="N639" s="97"/>
      <c r="O639" s="20"/>
      <c r="P639" s="29" t="s">
        <v>561</v>
      </c>
      <c r="Q639" s="29" t="s">
        <v>98</v>
      </c>
      <c r="R639" s="21" t="s">
        <v>521</v>
      </c>
      <c r="S639" s="21" t="s">
        <v>178</v>
      </c>
      <c r="T639" s="21"/>
      <c r="U639" s="21" t="s">
        <v>178</v>
      </c>
      <c r="V639" s="21"/>
      <c r="W639" s="21" t="s">
        <v>178</v>
      </c>
      <c r="X639" s="21"/>
      <c r="Y639" s="21"/>
    </row>
    <row r="640" spans="2:25" ht="22.5">
      <c r="B640" s="104"/>
      <c r="C640" s="104"/>
      <c r="D640" s="13" t="str">
        <f t="shared" si="87"/>
        <v>OwnerParty TypeCode</v>
      </c>
      <c r="E640" s="13" t="str">
        <f t="shared" si="88"/>
        <v>Transport Equipment. Owner_ Party Type. Code</v>
      </c>
      <c r="F640" s="104"/>
      <c r="G640" s="20" t="s">
        <v>228</v>
      </c>
      <c r="H640" s="20" t="s">
        <v>522</v>
      </c>
      <c r="I640" s="20" t="s">
        <v>232</v>
      </c>
      <c r="J640" s="20"/>
      <c r="K640" s="20" t="s">
        <v>590</v>
      </c>
      <c r="L640" s="2" t="str">
        <f t="shared" si="86"/>
        <v>Code</v>
      </c>
      <c r="M640" s="97"/>
      <c r="N640" s="97"/>
      <c r="O640" s="20"/>
      <c r="P640" s="29" t="s">
        <v>561</v>
      </c>
      <c r="Q640" s="29" t="s">
        <v>98</v>
      </c>
      <c r="R640" s="21" t="s">
        <v>523</v>
      </c>
      <c r="S640" s="21" t="s">
        <v>178</v>
      </c>
      <c r="T640" s="21"/>
      <c r="U640" s="21" t="s">
        <v>178</v>
      </c>
      <c r="V640" s="21"/>
      <c r="W640" s="21" t="s">
        <v>178</v>
      </c>
      <c r="X640" s="21"/>
      <c r="Y640" s="21"/>
    </row>
    <row r="641" spans="2:25" ht="22.5">
      <c r="B641" s="104"/>
      <c r="C641" s="104"/>
      <c r="D641" s="13" t="str">
        <f t="shared" si="87"/>
        <v>Size Type CodeCode</v>
      </c>
      <c r="E641" s="13" t="str">
        <f t="shared" si="88"/>
        <v>Transport Equipment. Size Type Code. Code</v>
      </c>
      <c r="F641" s="104"/>
      <c r="G641" s="20" t="s">
        <v>228</v>
      </c>
      <c r="H641" s="20"/>
      <c r="I641" s="20" t="s">
        <v>233</v>
      </c>
      <c r="J641" s="20"/>
      <c r="K641" s="20" t="s">
        <v>590</v>
      </c>
      <c r="L641" s="2" t="str">
        <f t="shared" si="86"/>
        <v>Code</v>
      </c>
      <c r="M641" s="97"/>
      <c r="N641" s="97"/>
      <c r="O641" s="20"/>
      <c r="P641" s="29" t="s">
        <v>561</v>
      </c>
      <c r="Q641" s="29" t="s">
        <v>98</v>
      </c>
      <c r="R641" s="21" t="s">
        <v>524</v>
      </c>
      <c r="S641" s="21" t="s">
        <v>178</v>
      </c>
      <c r="T641" s="21"/>
      <c r="U641" s="21" t="s">
        <v>178</v>
      </c>
      <c r="V641" s="21"/>
      <c r="W641" s="21" t="s">
        <v>178</v>
      </c>
      <c r="X641" s="21"/>
      <c r="Y641" s="21"/>
    </row>
    <row r="642" spans="2:25" ht="22.5">
      <c r="B642" s="104"/>
      <c r="C642" s="104"/>
      <c r="D642" s="13" t="str">
        <f t="shared" si="87"/>
        <v>DispositionCode</v>
      </c>
      <c r="E642" s="13" t="str">
        <f t="shared" si="88"/>
        <v>Transport Equipment. Disposition. Code</v>
      </c>
      <c r="F642" s="104"/>
      <c r="G642" s="20" t="s">
        <v>228</v>
      </c>
      <c r="H642" s="20"/>
      <c r="I642" s="20" t="s">
        <v>525</v>
      </c>
      <c r="J642" s="20"/>
      <c r="K642" s="20" t="s">
        <v>590</v>
      </c>
      <c r="L642" s="2" t="str">
        <f t="shared" si="86"/>
        <v>Code</v>
      </c>
      <c r="M642" s="97"/>
      <c r="N642" s="97"/>
      <c r="O642" s="20"/>
      <c r="P642" s="29" t="s">
        <v>561</v>
      </c>
      <c r="Q642" s="29" t="s">
        <v>98</v>
      </c>
      <c r="R642" s="21" t="s">
        <v>526</v>
      </c>
      <c r="S642" s="21" t="s">
        <v>178</v>
      </c>
      <c r="T642" s="21"/>
      <c r="U642" s="21" t="s">
        <v>178</v>
      </c>
      <c r="V642" s="21"/>
      <c r="W642" s="21" t="s">
        <v>178</v>
      </c>
      <c r="X642" s="21"/>
      <c r="Y642" s="21"/>
    </row>
    <row r="643" spans="2:25" ht="22.5">
      <c r="B643" s="104"/>
      <c r="C643" s="104"/>
      <c r="D643" s="13" t="str">
        <f t="shared" si="87"/>
        <v>FullnessIndicatorCode</v>
      </c>
      <c r="E643" s="13" t="str">
        <f t="shared" si="88"/>
        <v>Transport Equipment. Fullness_ Indicator. Code</v>
      </c>
      <c r="F643" s="104"/>
      <c r="G643" s="20" t="s">
        <v>228</v>
      </c>
      <c r="H643" s="20" t="s">
        <v>527</v>
      </c>
      <c r="I643" s="20" t="s">
        <v>672</v>
      </c>
      <c r="J643" s="20"/>
      <c r="K643" s="20" t="s">
        <v>590</v>
      </c>
      <c r="L643" s="2" t="str">
        <f t="shared" si="86"/>
        <v>Code</v>
      </c>
      <c r="M643" s="97"/>
      <c r="N643" s="97"/>
      <c r="O643" s="20"/>
      <c r="P643" s="29" t="s">
        <v>561</v>
      </c>
      <c r="Q643" s="29" t="s">
        <v>98</v>
      </c>
      <c r="R643" s="21" t="s">
        <v>528</v>
      </c>
      <c r="S643" s="21" t="s">
        <v>178</v>
      </c>
      <c r="T643" s="21"/>
      <c r="U643" s="21" t="s">
        <v>178</v>
      </c>
      <c r="V643" s="21"/>
      <c r="W643" s="21" t="s">
        <v>178</v>
      </c>
      <c r="X643" s="21"/>
      <c r="Y643" s="21"/>
    </row>
    <row r="644" spans="2:25" ht="22.5">
      <c r="B644" s="104"/>
      <c r="C644" s="104"/>
      <c r="D644" s="13" t="str">
        <f t="shared" si="87"/>
        <v>Refrigeration StatusIndicator</v>
      </c>
      <c r="E644" s="13" t="str">
        <f t="shared" si="88"/>
        <v>Transport Equipment. Refrigeration Status_ Indicator</v>
      </c>
      <c r="F644" s="104"/>
      <c r="G644" s="20" t="s">
        <v>228</v>
      </c>
      <c r="H644" s="20" t="s">
        <v>234</v>
      </c>
      <c r="I644" s="20" t="s">
        <v>672</v>
      </c>
      <c r="J644" s="20"/>
      <c r="K644" s="20" t="s">
        <v>672</v>
      </c>
      <c r="L644" s="2" t="str">
        <f t="shared" si="86"/>
        <v>Indicator</v>
      </c>
      <c r="M644" s="97"/>
      <c r="N644" s="97"/>
      <c r="O644" s="20"/>
      <c r="P644" s="29" t="s">
        <v>561</v>
      </c>
      <c r="Q644" s="29" t="s">
        <v>98</v>
      </c>
      <c r="R644" s="21" t="s">
        <v>529</v>
      </c>
      <c r="S644" s="21" t="s">
        <v>178</v>
      </c>
      <c r="T644" s="21"/>
      <c r="U644" s="21" t="s">
        <v>178</v>
      </c>
      <c r="V644" s="21"/>
      <c r="W644" s="21" t="s">
        <v>178</v>
      </c>
      <c r="X644" s="21"/>
      <c r="Y644" s="21"/>
    </row>
    <row r="645" spans="2:25" ht="22.5">
      <c r="B645" s="104"/>
      <c r="C645" s="104"/>
      <c r="D645" s="13" t="str">
        <f t="shared" si="87"/>
        <v>Information</v>
      </c>
      <c r="E645" s="13" t="str">
        <f t="shared" si="88"/>
        <v>Transport Equipment. Information. Text</v>
      </c>
      <c r="F645" s="104"/>
      <c r="G645" s="20" t="s">
        <v>228</v>
      </c>
      <c r="H645" s="20"/>
      <c r="I645" s="20" t="s">
        <v>45</v>
      </c>
      <c r="J645" s="20"/>
      <c r="K645" s="20" t="s">
        <v>604</v>
      </c>
      <c r="L645" s="2" t="str">
        <f t="shared" si="86"/>
        <v>Text</v>
      </c>
      <c r="M645" s="97"/>
      <c r="N645" s="97"/>
      <c r="O645" s="20"/>
      <c r="P645" s="29" t="s">
        <v>561</v>
      </c>
      <c r="Q645" s="29" t="s">
        <v>98</v>
      </c>
      <c r="R645" s="21" t="s">
        <v>530</v>
      </c>
      <c r="S645" s="21" t="s">
        <v>178</v>
      </c>
      <c r="T645" s="21"/>
      <c r="U645" s="21" t="s">
        <v>178</v>
      </c>
      <c r="V645" s="21"/>
      <c r="W645" s="21" t="s">
        <v>178</v>
      </c>
      <c r="X645" s="21"/>
      <c r="Y645" s="21"/>
    </row>
    <row r="646" spans="2:25" ht="33.75">
      <c r="B646" s="99"/>
      <c r="C646" s="99"/>
      <c r="D646" s="12" t="str">
        <f>CONCATENATE(IF(M646="","",CONCATENATE(M646,"")),"",N646)</f>
        <v>Transport Equipment Measurement</v>
      </c>
      <c r="E646" s="12" t="str">
        <f>CONCATENATE(IF(F646="","",CONCATENATE(F646,"_ ")),G646,". ",IF(M646="","",CONCATENATE(M646,"_ ")),"",N646)</f>
        <v>Transport Equipment. Transport Equipment Measurement</v>
      </c>
      <c r="F646" s="99"/>
      <c r="G646" s="16" t="s">
        <v>228</v>
      </c>
      <c r="H646" s="41">
        <f>IF(M646="","",M646)</f>
      </c>
      <c r="I646" s="41" t="str">
        <f>N646</f>
        <v>Transport Equipment Measurement</v>
      </c>
      <c r="J646" s="41"/>
      <c r="K646" s="41" t="str">
        <f>N646</f>
        <v>Transport Equipment Measurement</v>
      </c>
      <c r="L646" s="2" t="str">
        <f t="shared" si="86"/>
        <v>Transport Equipment Measurement</v>
      </c>
      <c r="M646" s="16"/>
      <c r="N646" s="16" t="s">
        <v>235</v>
      </c>
      <c r="O646" s="16"/>
      <c r="P646" s="16" t="s">
        <v>595</v>
      </c>
      <c r="Q646" s="16" t="s">
        <v>25</v>
      </c>
      <c r="R646" s="71" t="s">
        <v>531</v>
      </c>
      <c r="S646" s="71" t="s">
        <v>178</v>
      </c>
      <c r="T646" s="71"/>
      <c r="U646" s="71" t="s">
        <v>178</v>
      </c>
      <c r="V646" s="71"/>
      <c r="W646" s="71" t="s">
        <v>178</v>
      </c>
      <c r="X646" s="71"/>
      <c r="Y646" s="71"/>
    </row>
    <row r="647" spans="2:25" ht="33.75">
      <c r="B647" s="99"/>
      <c r="C647" s="99"/>
      <c r="D647" s="12" t="str">
        <f>CONCATENATE(IF(M647="","",CONCATENATE(M647,"")),"",N647)</f>
        <v>Transport Equipment Seal</v>
      </c>
      <c r="E647" s="12" t="str">
        <f>CONCATENATE(IF(F647="","",CONCATENATE(F647,"_ ")),G647,". ",IF(M647="","",CONCATENATE(M647,"_ ")),"",N647)</f>
        <v>Transport Equipment. Transport Equipment Seal</v>
      </c>
      <c r="F647" s="99"/>
      <c r="G647" s="16" t="s">
        <v>228</v>
      </c>
      <c r="H647" s="41">
        <f>IF(M647="","",M647)</f>
      </c>
      <c r="I647" s="41" t="str">
        <f>N647</f>
        <v>Transport Equipment Seal</v>
      </c>
      <c r="J647" s="41"/>
      <c r="K647" s="41" t="str">
        <f>N647</f>
        <v>Transport Equipment Seal</v>
      </c>
      <c r="L647" s="2" t="str">
        <f t="shared" si="86"/>
        <v>Transport Equipment Seal</v>
      </c>
      <c r="M647" s="16"/>
      <c r="N647" s="16" t="s">
        <v>236</v>
      </c>
      <c r="O647" s="16"/>
      <c r="P647" s="16" t="s">
        <v>595</v>
      </c>
      <c r="Q647" s="16" t="s">
        <v>25</v>
      </c>
      <c r="R647" s="71" t="s">
        <v>532</v>
      </c>
      <c r="S647" s="71" t="s">
        <v>178</v>
      </c>
      <c r="T647" s="71"/>
      <c r="U647" s="71" t="s">
        <v>178</v>
      </c>
      <c r="V647" s="71"/>
      <c r="W647" s="71" t="s">
        <v>178</v>
      </c>
      <c r="X647" s="71"/>
      <c r="Y647" s="71"/>
    </row>
    <row r="648" spans="2:25" ht="33.75">
      <c r="B648" s="98"/>
      <c r="C648" s="98"/>
      <c r="D648" s="15" t="str">
        <f>CONCATENATE(IF(F648="","",CONCATENATE(F648,"")),"",G648)</f>
        <v>Transport Equipment Measurement</v>
      </c>
      <c r="E648" s="15" t="str">
        <f>CONCATENATE(IF(F648="","",CONCATENATE(F648,"_ ")),"",G648,". Details")</f>
        <v>Transport Equipment Measurement. Details</v>
      </c>
      <c r="F648" s="98"/>
      <c r="G648" s="19" t="s">
        <v>235</v>
      </c>
      <c r="H648" s="19"/>
      <c r="I648" s="32" t="s">
        <v>6</v>
      </c>
      <c r="J648" s="19"/>
      <c r="K648" s="32" t="s">
        <v>6</v>
      </c>
      <c r="L648" s="2" t="str">
        <f t="shared" si="86"/>
        <v>Details</v>
      </c>
      <c r="M648" s="96"/>
      <c r="N648" s="96"/>
      <c r="O648" s="19"/>
      <c r="P648" s="19"/>
      <c r="Q648" s="19" t="s">
        <v>24</v>
      </c>
      <c r="R648" s="23" t="s">
        <v>533</v>
      </c>
      <c r="S648" s="23" t="s">
        <v>178</v>
      </c>
      <c r="T648" s="23"/>
      <c r="U648" s="23" t="s">
        <v>178</v>
      </c>
      <c r="V648" s="23"/>
      <c r="W648" s="23" t="s">
        <v>178</v>
      </c>
      <c r="X648" s="23"/>
      <c r="Y648" s="23"/>
    </row>
    <row r="649" spans="2:25" ht="33.75">
      <c r="B649" s="104"/>
      <c r="C649" s="104"/>
      <c r="D649" s="13" t="str">
        <f>CONCATENATE(H649,IF(AND(J649="",I649=L649),IF(L649="Identification","ID",L649),CONCATENATE(IF(L649="Identification","ID",I649),J649,(IF(K649="Identifier","ID",IF(AND(J649="",K649="Text"),"",K649))))))</f>
        <v>Attribute IDID</v>
      </c>
      <c r="E649" s="13" t="str">
        <f>CONCATENATE(IF(F649="","",CONCATENATE(F649,"_ ")),G649,". ",IF(H649="","",CONCATENATE(H649,"_ ")),"",I649,IF(AND(J649="",I649=L649),"",CONCATENATE(". ",IF(J649="","",CONCATENATE(J649,"_ ")),K649)))</f>
        <v>Transport Equipment Measurement. Attribute ID. Identifier</v>
      </c>
      <c r="F649" s="104"/>
      <c r="G649" s="20" t="s">
        <v>235</v>
      </c>
      <c r="H649" s="20"/>
      <c r="I649" s="20" t="s">
        <v>237</v>
      </c>
      <c r="J649" s="20"/>
      <c r="K649" s="20" t="s">
        <v>559</v>
      </c>
      <c r="L649" s="2" t="str">
        <f t="shared" si="86"/>
        <v>Identifier</v>
      </c>
      <c r="M649" s="97"/>
      <c r="N649" s="97"/>
      <c r="O649" s="20"/>
      <c r="P649" s="29" t="s">
        <v>560</v>
      </c>
      <c r="Q649" s="29" t="s">
        <v>98</v>
      </c>
      <c r="R649" s="21" t="s">
        <v>534</v>
      </c>
      <c r="S649" s="21" t="s">
        <v>178</v>
      </c>
      <c r="T649" s="21"/>
      <c r="U649" s="21" t="s">
        <v>178</v>
      </c>
      <c r="V649" s="21"/>
      <c r="W649" s="21" t="s">
        <v>178</v>
      </c>
      <c r="X649" s="21"/>
      <c r="Y649" s="21"/>
    </row>
    <row r="650" spans="2:25" ht="33.75">
      <c r="B650" s="104"/>
      <c r="C650" s="104"/>
      <c r="D650" s="13" t="str">
        <f>CONCATENATE(H650,IF(AND(J650="",I650=L650),IF(L650="Identification","ID",L650),CONCATENATE(IF(L650="Identification","ID",I650),J650,(IF(K650="Identifier","ID",IF(AND(J650="",K650="Text"),"",K650))))))</f>
        <v>Measure</v>
      </c>
      <c r="E650" s="13" t="str">
        <f>CONCATENATE(IF(F650="","",CONCATENATE(F650,"_ ")),G650,". ",IF(H650="","",CONCATENATE(H650,"_ ")),"",I650,IF(AND(J650="",I650=L650),"",CONCATENATE(". ",IF(J650="","",CONCATENATE(J650,"_ ")),K650)))</f>
        <v>Transport Equipment Measurement. Measure</v>
      </c>
      <c r="F650" s="104"/>
      <c r="G650" s="20" t="s">
        <v>235</v>
      </c>
      <c r="H650" s="20"/>
      <c r="I650" s="20" t="s">
        <v>591</v>
      </c>
      <c r="J650" s="20"/>
      <c r="K650" s="20" t="s">
        <v>591</v>
      </c>
      <c r="L650" s="2" t="str">
        <f t="shared" si="86"/>
        <v>Measure</v>
      </c>
      <c r="M650" s="97"/>
      <c r="N650" s="97"/>
      <c r="O650" s="20"/>
      <c r="P650" s="29" t="s">
        <v>561</v>
      </c>
      <c r="Q650" s="29" t="s">
        <v>98</v>
      </c>
      <c r="R650" s="21" t="s">
        <v>678</v>
      </c>
      <c r="S650" s="21" t="s">
        <v>178</v>
      </c>
      <c r="T650" s="21"/>
      <c r="U650" s="21" t="s">
        <v>178</v>
      </c>
      <c r="V650" s="21"/>
      <c r="W650" s="21" t="s">
        <v>178</v>
      </c>
      <c r="X650" s="21"/>
      <c r="Y650" s="21"/>
    </row>
    <row r="651" spans="2:25" ht="33.75">
      <c r="B651" s="104"/>
      <c r="C651" s="104"/>
      <c r="D651" s="13" t="str">
        <f>CONCATENATE(H651,IF(AND(J651="",I651=L651),IF(L651="Identification","ID",L651),CONCATENATE(IF(L651="Identification","ID",I651),J651,(IF(K651="Identifier","ID",IF(AND(J651="",K651="Text"),"",K651))))))</f>
        <v>Description</v>
      </c>
      <c r="E651" s="13" t="str">
        <f>CONCATENATE(IF(F651="","",CONCATENATE(F651,"_ ")),G651,". ",IF(H651="","",CONCATENATE(H651,"_ ")),"",I651,IF(AND(J651="",I651=L651),"",CONCATENATE(". ",IF(J651="","",CONCATENATE(J651,"_ ")),K651)))</f>
        <v>Transport Equipment Measurement. Description. Text</v>
      </c>
      <c r="F651" s="104"/>
      <c r="G651" s="20" t="s">
        <v>235</v>
      </c>
      <c r="H651" s="20"/>
      <c r="I651" s="20" t="s">
        <v>668</v>
      </c>
      <c r="J651" s="20"/>
      <c r="K651" s="20" t="s">
        <v>604</v>
      </c>
      <c r="L651" s="2" t="str">
        <f t="shared" si="86"/>
        <v>Text</v>
      </c>
      <c r="M651" s="97"/>
      <c r="N651" s="97"/>
      <c r="O651" s="20"/>
      <c r="P651" s="29" t="s">
        <v>560</v>
      </c>
      <c r="Q651" s="29" t="s">
        <v>98</v>
      </c>
      <c r="R651" s="21" t="s">
        <v>535</v>
      </c>
      <c r="S651" s="21" t="s">
        <v>178</v>
      </c>
      <c r="T651" s="21"/>
      <c r="U651" s="21" t="s">
        <v>178</v>
      </c>
      <c r="V651" s="21"/>
      <c r="W651" s="21" t="s">
        <v>178</v>
      </c>
      <c r="X651" s="21"/>
      <c r="Y651" s="21"/>
    </row>
    <row r="652" spans="2:25" ht="33.75">
      <c r="B652" s="104"/>
      <c r="C652" s="104"/>
      <c r="D652" s="13" t="str">
        <f>CONCATENATE(H652,IF(AND(J652="",I652=L652),IF(L652="Identification","ID",L652),CONCATENATE(IF(L652="Identification","ID",I652),J652,(IF(K652="Identifier","ID",IF(AND(J652="",K652="Text"),"",K652))))))</f>
        <v>MinimumMeasure</v>
      </c>
      <c r="E652" s="13" t="str">
        <f>CONCATENATE(IF(F652="","",CONCATENATE(F652,"_ ")),G652,". ",IF(H652="","",CONCATENATE(H652,"_ ")),"",I652,IF(AND(J652="",I652=L652),"",CONCATENATE(". ",IF(J652="","",CONCATENATE(J652,"_ ")),K652)))</f>
        <v>Transport Equipment Measurement. Minimum_ Measure</v>
      </c>
      <c r="F652" s="104"/>
      <c r="G652" s="20" t="s">
        <v>235</v>
      </c>
      <c r="H652" s="20" t="s">
        <v>36</v>
      </c>
      <c r="I652" s="20" t="s">
        <v>591</v>
      </c>
      <c r="J652" s="20"/>
      <c r="K652" s="20" t="s">
        <v>591</v>
      </c>
      <c r="L652" s="2" t="str">
        <f t="shared" si="86"/>
        <v>Measure</v>
      </c>
      <c r="M652" s="97"/>
      <c r="N652" s="97"/>
      <c r="O652" s="20"/>
      <c r="P652" s="29" t="s">
        <v>561</v>
      </c>
      <c r="Q652" s="29" t="s">
        <v>98</v>
      </c>
      <c r="R652" s="37" t="s">
        <v>536</v>
      </c>
      <c r="S652" s="37" t="s">
        <v>178</v>
      </c>
      <c r="T652" s="37"/>
      <c r="U652" s="37" t="s">
        <v>178</v>
      </c>
      <c r="V652" s="37"/>
      <c r="W652" s="37" t="s">
        <v>178</v>
      </c>
      <c r="X652" s="37"/>
      <c r="Y652" s="37"/>
    </row>
    <row r="653" spans="2:25" ht="33.75">
      <c r="B653" s="104"/>
      <c r="C653" s="104"/>
      <c r="D653" s="13" t="str">
        <f>CONCATENATE(H653,IF(AND(J653="",I653=L653),IF(L653="Identification","ID",L653),CONCATENATE(IF(L653="Identification","ID",I653),J653,(IF(K653="Identifier","ID",IF(AND(J653="",K653="Text"),"",K653))))))</f>
        <v>MaximumMeasure</v>
      </c>
      <c r="E653" s="13" t="str">
        <f>CONCATENATE(IF(F653="","",CONCATENATE(F653,"_ ")),G653,". ",IF(H653="","",CONCATENATE(H653,"_ ")),"",I653,IF(AND(J653="",I653=L653),"",CONCATENATE(". ",IF(J653="","",CONCATENATE(J653,"_ ")),K653)))</f>
        <v>Transport Equipment Measurement. Maximum_ Measure</v>
      </c>
      <c r="F653" s="104"/>
      <c r="G653" s="20" t="s">
        <v>235</v>
      </c>
      <c r="H653" s="20" t="s">
        <v>37</v>
      </c>
      <c r="I653" s="20" t="s">
        <v>591</v>
      </c>
      <c r="J653" s="20"/>
      <c r="K653" s="20" t="s">
        <v>591</v>
      </c>
      <c r="L653" s="2" t="str">
        <f t="shared" si="86"/>
        <v>Measure</v>
      </c>
      <c r="M653" s="97"/>
      <c r="N653" s="97"/>
      <c r="O653" s="20"/>
      <c r="P653" s="29" t="s">
        <v>561</v>
      </c>
      <c r="Q653" s="29" t="s">
        <v>98</v>
      </c>
      <c r="R653" s="37" t="s">
        <v>537</v>
      </c>
      <c r="S653" s="37" t="s">
        <v>178</v>
      </c>
      <c r="T653" s="37"/>
      <c r="U653" s="37" t="s">
        <v>178</v>
      </c>
      <c r="V653" s="37"/>
      <c r="W653" s="37" t="s">
        <v>178</v>
      </c>
      <c r="X653" s="37"/>
      <c r="Y653" s="37"/>
    </row>
    <row r="654" spans="2:25" ht="33.75">
      <c r="B654" s="99"/>
      <c r="C654" s="99"/>
      <c r="D654" s="12" t="str">
        <f>CONCATENATE(IF(M654="","",CONCATENATE(M654,"")),"",N654)</f>
        <v>Transport Equipment</v>
      </c>
      <c r="E654" s="12" t="str">
        <f>CONCATENATE(IF(F654="","",CONCATENATE(F654,"_ ")),G654,". ",IF(M654="","",CONCATENATE(M654,"_ ")),"",N654)</f>
        <v>Transport Equipment Measurement. Transport Equipment</v>
      </c>
      <c r="F654" s="99"/>
      <c r="G654" s="16" t="s">
        <v>235</v>
      </c>
      <c r="H654" s="41">
        <f>IF(M654="","",M654)</f>
      </c>
      <c r="I654" s="41" t="str">
        <f>N654</f>
        <v>Transport Equipment</v>
      </c>
      <c r="J654" s="41"/>
      <c r="K654" s="41" t="str">
        <f>N654</f>
        <v>Transport Equipment</v>
      </c>
      <c r="L654" s="2" t="str">
        <f t="shared" si="86"/>
        <v>Transport Equipment</v>
      </c>
      <c r="M654" s="16"/>
      <c r="N654" s="16" t="s">
        <v>228</v>
      </c>
      <c r="O654" s="16"/>
      <c r="P654" s="16" t="s">
        <v>560</v>
      </c>
      <c r="Q654" s="16" t="s">
        <v>25</v>
      </c>
      <c r="R654" s="71" t="s">
        <v>538</v>
      </c>
      <c r="S654" s="71" t="s">
        <v>178</v>
      </c>
      <c r="T654" s="71"/>
      <c r="U654" s="71" t="s">
        <v>178</v>
      </c>
      <c r="V654" s="71"/>
      <c r="W654" s="71" t="s">
        <v>178</v>
      </c>
      <c r="X654" s="71"/>
      <c r="Y654" s="71"/>
    </row>
    <row r="655" spans="2:25" ht="22.5">
      <c r="B655" s="98"/>
      <c r="C655" s="98"/>
      <c r="D655" s="15" t="str">
        <f>CONCATENATE(IF(F655="","",CONCATENATE(F655,"")),"",G655)</f>
        <v>Transport Equipment Seal</v>
      </c>
      <c r="E655" s="15" t="str">
        <f>CONCATENATE(IF(F655="","",CONCATENATE(F655,"_ ")),"",G655,". Details")</f>
        <v>Transport Equipment Seal. Details</v>
      </c>
      <c r="F655" s="98"/>
      <c r="G655" s="19" t="s">
        <v>236</v>
      </c>
      <c r="H655" s="19"/>
      <c r="I655" s="32" t="s">
        <v>6</v>
      </c>
      <c r="J655" s="19"/>
      <c r="K655" s="32" t="s">
        <v>6</v>
      </c>
      <c r="L655" s="2" t="str">
        <f t="shared" si="86"/>
        <v>Details</v>
      </c>
      <c r="M655" s="96"/>
      <c r="N655" s="96"/>
      <c r="O655" s="19"/>
      <c r="P655" s="19"/>
      <c r="Q655" s="26" t="s">
        <v>24</v>
      </c>
      <c r="R655" s="23" t="s">
        <v>539</v>
      </c>
      <c r="S655" s="23" t="s">
        <v>178</v>
      </c>
      <c r="T655" s="23"/>
      <c r="U655" s="23" t="s">
        <v>178</v>
      </c>
      <c r="V655" s="23"/>
      <c r="W655" s="23" t="s">
        <v>178</v>
      </c>
      <c r="X655" s="23"/>
      <c r="Y655" s="23"/>
    </row>
    <row r="656" spans="2:25" ht="22.5">
      <c r="B656"/>
      <c r="C656"/>
      <c r="D656" s="13" t="str">
        <f>CONCATENATE(H656,IF(AND(J656="",I656=L656),IF(L656="Identification","ID",L656),CONCATENATE(IF(L656="Identification","ID",I656),J656,(IF(K656="Identifier","ID",IF(AND(J656="",K656="Text"),"",K656))))))</f>
        <v>ID</v>
      </c>
      <c r="E656" s="13" t="str">
        <f>CONCATENATE(IF(F656="","",CONCATENATE(F656,"_ ")),G656,". ",IF(H656="","",CONCATENATE(H656,"_ ")),"",I656,IF(AND(J656="",I656=L656),"",CONCATENATE(". ",IF(J656="","",CONCATENATE(J656,"_ ")),K656)))</f>
        <v>Transport Equipment Seal. Identification</v>
      </c>
      <c r="F656"/>
      <c r="G656" s="20" t="s">
        <v>236</v>
      </c>
      <c r="H656" s="20"/>
      <c r="I656" s="20" t="s">
        <v>644</v>
      </c>
      <c r="J656" s="20"/>
      <c r="K656" s="20" t="s">
        <v>559</v>
      </c>
      <c r="L656" s="2" t="str">
        <f t="shared" si="86"/>
        <v>Identification</v>
      </c>
      <c r="M656" s="97"/>
      <c r="N656" s="97"/>
      <c r="O656" s="20"/>
      <c r="P656" s="29" t="s">
        <v>560</v>
      </c>
      <c r="Q656" s="29" t="s">
        <v>98</v>
      </c>
      <c r="R656" s="37" t="s">
        <v>540</v>
      </c>
      <c r="S656" s="37" t="s">
        <v>178</v>
      </c>
      <c r="T656" s="37"/>
      <c r="U656" s="37" t="s">
        <v>178</v>
      </c>
      <c r="V656" s="37"/>
      <c r="W656" s="37" t="s">
        <v>178</v>
      </c>
      <c r="X656" s="37"/>
      <c r="Y656" s="37"/>
    </row>
    <row r="657" spans="2:25" ht="22.5">
      <c r="B657"/>
      <c r="C657"/>
      <c r="D657" s="13" t="str">
        <f>CONCATENATE(H657,IF(AND(J657="",I657=L657),IF(L657="Identification","ID",L657),CONCATENATE(IF(L657="Identification","ID",I657),J657,(IF(K657="Identifier","ID",IF(AND(J657="",K657="Text"),"",K657))))))</f>
        <v>IssuerParty TypeCode</v>
      </c>
      <c r="E657" s="13" t="str">
        <f>CONCATENATE(IF(F657="","",CONCATENATE(F657,"_ ")),G657,". ",IF(H657="","",CONCATENATE(H657,"_ ")),"",I657,IF(AND(J657="",I657=L657),"",CONCATENATE(". ",IF(J657="","",CONCATENATE(J657,"_ ")),K657)))</f>
        <v>Transport Equipment Seal. Issuer_ Party Type. Code</v>
      </c>
      <c r="F657"/>
      <c r="G657" s="20" t="s">
        <v>236</v>
      </c>
      <c r="H657" s="20" t="s">
        <v>541</v>
      </c>
      <c r="I657" s="20" t="s">
        <v>232</v>
      </c>
      <c r="J657" s="20"/>
      <c r="K657" s="20" t="s">
        <v>590</v>
      </c>
      <c r="L657" s="2" t="str">
        <f t="shared" si="86"/>
        <v>Code</v>
      </c>
      <c r="M657" s="97"/>
      <c r="N657" s="97"/>
      <c r="O657" s="20"/>
      <c r="P657" s="29" t="s">
        <v>561</v>
      </c>
      <c r="Q657" s="29" t="s">
        <v>98</v>
      </c>
      <c r="R657" s="21" t="s">
        <v>542</v>
      </c>
      <c r="S657" s="21" t="s">
        <v>178</v>
      </c>
      <c r="T657" s="21"/>
      <c r="U657" s="21" t="s">
        <v>178</v>
      </c>
      <c r="V657" s="21"/>
      <c r="W657" s="21" t="s">
        <v>178</v>
      </c>
      <c r="X657" s="21"/>
      <c r="Y657" s="21"/>
    </row>
    <row r="658" spans="2:25" ht="22.5">
      <c r="B658"/>
      <c r="C658"/>
      <c r="D658" s="13" t="str">
        <f>CONCATENATE(H658,IF(AND(J658="",I658=L658),IF(L658="Identification","ID",L658),CONCATENATE(IF(L658="Identification","ID",I658),J658,(IF(K658="Identifier","ID",IF(AND(J658="",K658="Text"),"",K658))))))</f>
        <v>Condition</v>
      </c>
      <c r="E658" s="13" t="str">
        <f>CONCATENATE(IF(F658="","",CONCATENATE(F658,"_ ")),G658,". ",IF(H658="","",CONCATENATE(H658,"_ ")),"",I658,IF(AND(J658="",I658=L658),"",CONCATENATE(". ",IF(J658="","",CONCATENATE(J658,"_ ")),K658)))</f>
        <v>Transport Equipment Seal. Condition. Text</v>
      </c>
      <c r="F658"/>
      <c r="G658" s="20" t="s">
        <v>236</v>
      </c>
      <c r="H658" s="20"/>
      <c r="I658" s="20" t="s">
        <v>543</v>
      </c>
      <c r="J658" s="20"/>
      <c r="K658" s="20" t="s">
        <v>604</v>
      </c>
      <c r="L658" s="2" t="str">
        <f t="shared" si="86"/>
        <v>Text</v>
      </c>
      <c r="M658" s="97"/>
      <c r="N658" s="97"/>
      <c r="O658" s="20"/>
      <c r="P658" s="29" t="s">
        <v>561</v>
      </c>
      <c r="Q658" s="29" t="s">
        <v>98</v>
      </c>
      <c r="R658" s="37" t="s">
        <v>544</v>
      </c>
      <c r="S658" s="37" t="s">
        <v>178</v>
      </c>
      <c r="T658" s="37"/>
      <c r="U658" s="37" t="s">
        <v>178</v>
      </c>
      <c r="V658" s="37"/>
      <c r="W658" s="37" t="s">
        <v>178</v>
      </c>
      <c r="X658" s="37"/>
      <c r="Y658" s="37"/>
    </row>
    <row r="659" spans="2:25" ht="22.5">
      <c r="B659"/>
      <c r="C659"/>
      <c r="D659" s="13" t="str">
        <f>CONCATENATE(H659,IF(AND(J659="",I659=L659),IF(L659="Identification","ID",L659),CONCATENATE(IF(L659="Identification","ID",I659),J659,(IF(K659="Identifier","ID",IF(AND(J659="",K659="Text"),"",K659))))))</f>
        <v>StatusCode</v>
      </c>
      <c r="E659" s="13" t="str">
        <f>CONCATENATE(IF(F659="","",CONCATENATE(F659,"_ ")),G659,". ",IF(H659="","",CONCATENATE(H659,"_ ")),"",I659,IF(AND(J659="",I659=L659),"",CONCATENATE(". ",IF(J659="","",CONCATENATE(J659,"_ ")),K659)))</f>
        <v>Transport Equipment Seal. Status. Code</v>
      </c>
      <c r="F659"/>
      <c r="G659" s="20" t="s">
        <v>236</v>
      </c>
      <c r="H659" s="20"/>
      <c r="I659" s="20" t="s">
        <v>38</v>
      </c>
      <c r="J659" s="20"/>
      <c r="K659" s="20" t="s">
        <v>590</v>
      </c>
      <c r="L659" s="2" t="str">
        <f t="shared" si="86"/>
        <v>Code</v>
      </c>
      <c r="M659" s="97"/>
      <c r="N659" s="97"/>
      <c r="O659" s="20"/>
      <c r="P659" s="29"/>
      <c r="Q659" s="29" t="s">
        <v>98</v>
      </c>
      <c r="R659" s="37" t="s">
        <v>545</v>
      </c>
      <c r="S659" s="37" t="s">
        <v>178</v>
      </c>
      <c r="T659" s="37"/>
      <c r="U659" s="37" t="s">
        <v>178</v>
      </c>
      <c r="V659" s="37"/>
      <c r="W659" s="37" t="s">
        <v>178</v>
      </c>
      <c r="X659" s="37"/>
      <c r="Y659" s="37"/>
    </row>
    <row r="660" spans="2:25" ht="33.75">
      <c r="B660" s="9"/>
      <c r="C660" s="9"/>
      <c r="D660" s="15" t="str">
        <f>CONCATENATE(IF(F660="","",CONCATENATE(F660,"")),"",G660)</f>
        <v>ValidityPeriod</v>
      </c>
      <c r="E660" s="15" t="str">
        <f>CONCATENATE(IF(F660="","",CONCATENATE(F660,"_ ")),"",G660,". Details")</f>
        <v>Validity_ Period. Details</v>
      </c>
      <c r="F660" s="9" t="s">
        <v>28</v>
      </c>
      <c r="G660" s="32" t="s">
        <v>269</v>
      </c>
      <c r="H660" s="32"/>
      <c r="I660" s="32" t="s">
        <v>6</v>
      </c>
      <c r="J660" s="32"/>
      <c r="K660" s="32" t="s">
        <v>6</v>
      </c>
      <c r="L660" s="2" t="str">
        <f t="shared" si="86"/>
        <v>Details</v>
      </c>
      <c r="M660" s="89"/>
      <c r="N660" s="89"/>
      <c r="O660" s="32"/>
      <c r="P660" s="32"/>
      <c r="Q660" s="25" t="s">
        <v>24</v>
      </c>
      <c r="R660" s="34" t="s">
        <v>273</v>
      </c>
      <c r="S660" s="34" t="s">
        <v>178</v>
      </c>
      <c r="T660" s="34"/>
      <c r="U660" s="34" t="s">
        <v>178</v>
      </c>
      <c r="V660" s="34"/>
      <c r="W660" s="34" t="s">
        <v>178</v>
      </c>
      <c r="X660" s="34"/>
      <c r="Y660" s="34"/>
    </row>
    <row r="661" spans="2:25" ht="22.5">
      <c r="B661" s="1"/>
      <c r="C661" s="1"/>
      <c r="D661" s="13" t="str">
        <f>CONCATENATE(H661,IF(AND(J661="",I661=L661),IF(L661="Identification","ID",L661),CONCATENATE(IF(L661="Identification","ID",I661),J661,(IF(K661="Identifier","ID",IF(AND(J661="",K661="Text"),"",K661))))))</f>
        <v>StartDate TimeDate</v>
      </c>
      <c r="E661" s="13" t="str">
        <f>CONCATENATE(IF(F661="","",CONCATENATE(F661,"_ ")),G661,". ",IF(H661="","",CONCATENATE(H661,"_ ")),"",I661,IF(AND(J661="",I661=L661),"",CONCATENATE(". ",IF(J661="","",CONCATENATE(J661,"_ ")),K661)))</f>
        <v>Validity_ Period. Start_ Date Time. Date</v>
      </c>
      <c r="F661" s="1" t="s">
        <v>28</v>
      </c>
      <c r="G661" s="2" t="s">
        <v>269</v>
      </c>
      <c r="H661" s="93" t="s">
        <v>17</v>
      </c>
      <c r="I661" s="35" t="s">
        <v>183</v>
      </c>
      <c r="J661" s="93"/>
      <c r="K661" s="35" t="s">
        <v>14</v>
      </c>
      <c r="L661" s="2" t="str">
        <f t="shared" si="86"/>
        <v>Date</v>
      </c>
      <c r="M661" s="88"/>
      <c r="N661" s="88"/>
      <c r="P661" s="93" t="s">
        <v>561</v>
      </c>
      <c r="Q661" s="20" t="s">
        <v>98</v>
      </c>
      <c r="R661" s="91" t="s">
        <v>274</v>
      </c>
      <c r="S661" s="91" t="s">
        <v>178</v>
      </c>
      <c r="T661" s="91"/>
      <c r="U661" s="91" t="s">
        <v>178</v>
      </c>
      <c r="V661" s="91"/>
      <c r="W661" s="91" t="s">
        <v>178</v>
      </c>
      <c r="X661" s="91"/>
      <c r="Y661" s="91"/>
    </row>
    <row r="662" spans="2:25" ht="22.5">
      <c r="B662" s="1"/>
      <c r="C662" s="1"/>
      <c r="D662" s="13" t="str">
        <f>CONCATENATE(H662,IF(AND(J662="",I662=L662),IF(L662="Identification","ID",L662),CONCATENATE(IF(L662="Identification","ID",I662),J662,(IF(K662="Identifier","ID",IF(AND(J662="",K662="Text"),"",K662))))))</f>
        <v>EndDate TimeDate</v>
      </c>
      <c r="E662" s="13" t="str">
        <f>CONCATENATE(IF(F662="","",CONCATENATE(F662,"_ ")),G662,". ",IF(H662="","",CONCATENATE(H662,"_ ")),"",I662,IF(AND(J662="",I662=L662),"",CONCATENATE(". ",IF(J662="","",CONCATENATE(J662,"_ ")),K662)))</f>
        <v>Validity_ Period. End_ Date Time. Date</v>
      </c>
      <c r="F662" s="1" t="s">
        <v>28</v>
      </c>
      <c r="G662" s="2" t="s">
        <v>269</v>
      </c>
      <c r="H662" s="93" t="s">
        <v>18</v>
      </c>
      <c r="I662" s="35" t="s">
        <v>183</v>
      </c>
      <c r="J662" s="93"/>
      <c r="K662" s="35" t="s">
        <v>14</v>
      </c>
      <c r="L662" s="2" t="str">
        <f t="shared" si="86"/>
        <v>Date</v>
      </c>
      <c r="M662" s="88"/>
      <c r="N662" s="88"/>
      <c r="P662" s="93" t="s">
        <v>561</v>
      </c>
      <c r="Q662" s="20" t="s">
        <v>98</v>
      </c>
      <c r="R662" s="91" t="s">
        <v>275</v>
      </c>
      <c r="S662" s="91" t="s">
        <v>178</v>
      </c>
      <c r="T662" s="91"/>
      <c r="U662" s="91" t="s">
        <v>178</v>
      </c>
      <c r="V662" s="91"/>
      <c r="W662" s="91" t="s">
        <v>178</v>
      </c>
      <c r="X662" s="91"/>
      <c r="Y662" s="91"/>
    </row>
    <row r="663" spans="2:25" ht="33.75">
      <c r="B663" s="1"/>
      <c r="C663" s="1"/>
      <c r="D663" s="13" t="str">
        <f>CONCATENATE(H663,IF(AND(J663="",I663=L663),IF(L663="Identification","ID",L663),CONCATENATE(IF(L663="Identification","ID",I663),J663,(IF(K663="Identifier","ID",IF(AND(J663="",K663="Text"),"",K663))))))</f>
        <v>DurationMeasure</v>
      </c>
      <c r="E663" s="13" t="str">
        <f>CONCATENATE(IF(F663="","",CONCATENATE(F663,"_ ")),G663,". ",IF(H663="","",CONCATENATE(H663,"_ ")),"",I663,IF(AND(J663="",I663=L663),"",CONCATENATE(". ",IF(J663="","",CONCATENATE(J663,"_ ")),K663)))</f>
        <v>Validity_ Period. Duration. Measure</v>
      </c>
      <c r="F663" s="1" t="s">
        <v>28</v>
      </c>
      <c r="G663" s="2" t="s">
        <v>269</v>
      </c>
      <c r="I663" s="93" t="s">
        <v>27</v>
      </c>
      <c r="J663" s="93"/>
      <c r="K663" s="94" t="s">
        <v>591</v>
      </c>
      <c r="L663" s="2" t="str">
        <f t="shared" si="86"/>
        <v>Measure</v>
      </c>
      <c r="M663" s="88"/>
      <c r="N663" s="88"/>
      <c r="P663" s="93" t="s">
        <v>561</v>
      </c>
      <c r="Q663" s="20" t="s">
        <v>98</v>
      </c>
      <c r="R663" s="91" t="s">
        <v>276</v>
      </c>
      <c r="S663" s="91" t="s">
        <v>178</v>
      </c>
      <c r="T663" s="91"/>
      <c r="U663" s="91" t="s">
        <v>178</v>
      </c>
      <c r="V663" s="91"/>
      <c r="W663" s="91" t="s">
        <v>178</v>
      </c>
      <c r="X663" s="91"/>
      <c r="Y663" s="91"/>
    </row>
    <row r="664" spans="2:25" ht="22.5">
      <c r="B664" s="1"/>
      <c r="C664" s="1"/>
      <c r="D664" s="13" t="str">
        <f>CONCATENATE(H664,IF(AND(J664="",I664=L664),IF(L664="Identification","ID",L664),CONCATENATE(IF(L664="Identification","ID",I664),J664,(IF(K664="Identifier","ID",IF(AND(J664="",K664="Text"),"",K664))))))</f>
        <v>DescriptionCode</v>
      </c>
      <c r="E664" s="13" t="str">
        <f>CONCATENATE(IF(F664="","",CONCATENATE(F664,"_ ")),G664,". ",IF(H664="","",CONCATENATE(H664,"_ ")),"",I664,IF(AND(J664="",I664=L664),"",CONCATENATE(". ",IF(J664="","",CONCATENATE(J664,"_ ")),K664)))</f>
        <v>Validity_ Period. Description. Code</v>
      </c>
      <c r="F664" s="1" t="s">
        <v>28</v>
      </c>
      <c r="G664" s="2" t="s">
        <v>269</v>
      </c>
      <c r="I664" s="93" t="s">
        <v>668</v>
      </c>
      <c r="J664" s="93"/>
      <c r="K664" s="93" t="s">
        <v>590</v>
      </c>
      <c r="L664" s="2" t="str">
        <f t="shared" si="86"/>
        <v>Code</v>
      </c>
      <c r="M664" s="88"/>
      <c r="N664" s="88"/>
      <c r="P664" s="93" t="s">
        <v>595</v>
      </c>
      <c r="Q664" s="20" t="s">
        <v>98</v>
      </c>
      <c r="R664" s="91" t="s">
        <v>277</v>
      </c>
      <c r="S664" s="91" t="s">
        <v>178</v>
      </c>
      <c r="T664" s="91"/>
      <c r="U664" s="91" t="s">
        <v>178</v>
      </c>
      <c r="V664" s="91"/>
      <c r="W664" s="91" t="s">
        <v>178</v>
      </c>
      <c r="X664" s="91"/>
      <c r="Y664" s="91"/>
    </row>
    <row r="665" spans="1:44" s="128" customFormat="1" ht="12.75">
      <c r="A665" s="127"/>
      <c r="H665" s="127"/>
      <c r="K665" s="127"/>
      <c r="L665" s="127"/>
      <c r="M665" s="127"/>
      <c r="N665" s="127"/>
      <c r="O665" s="129"/>
      <c r="P665" s="130"/>
      <c r="Q665" s="131" t="s">
        <v>340</v>
      </c>
      <c r="R665" s="132"/>
      <c r="S665" s="132"/>
      <c r="T665" s="132"/>
      <c r="U665" s="132"/>
      <c r="V665" s="132"/>
      <c r="W665" s="132"/>
      <c r="X665" s="132"/>
      <c r="Y665" s="132"/>
      <c r="Z665" s="132"/>
      <c r="AA665" s="133"/>
      <c r="AB665" s="134"/>
      <c r="AC665" s="127"/>
      <c r="AK665" s="127"/>
      <c r="AL665" s="127"/>
      <c r="AM665" s="127"/>
      <c r="AN665" s="127"/>
      <c r="AO665" s="127"/>
      <c r="AP665" s="127"/>
      <c r="AQ665" s="127"/>
      <c r="AR665" s="135"/>
    </row>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Order Draft 06&amp;Rmja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Reusable Components</dc:subject>
  <dc:creator>UBL Library Content Subcommittee</dc:creator>
  <cp:keywords/>
  <dc:description>v 0p70</dc:description>
  <cp:lastModifiedBy>IT Unit</cp:lastModifiedBy>
  <cp:lastPrinted>2002-03-12T18:30:23Z</cp:lastPrinted>
  <dcterms:created xsi:type="dcterms:W3CDTF">2001-08-29T17:59:20Z</dcterms:created>
  <dcterms:modified xsi:type="dcterms:W3CDTF">2003-01-05T18:02:45Z</dcterms:modified>
  <cp:category/>
  <cp:version/>
  <cp:contentType/>
  <cp:contentStatus/>
</cp:coreProperties>
</file>