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0" windowWidth="15375" windowHeight="8985" tabRatio="870" activeTab="1"/>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Issues'!$L$1:$L$566</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<sst xmlns="http://schemas.openxmlformats.org/spreadsheetml/2006/main" count="3560" uniqueCount="1420">
  <si>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</si>
  <si>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</si>
  <si>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</si>
  <si>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</si>
  <si>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</si>
  <si>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</si>
  <si>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</si>
  <si>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</si>
  <si>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</si>
  <si>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</si>
  <si>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</si>
  <si>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</si>
  <si>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</si>
  <si>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</si>
  <si>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</si>
  <si>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</si>
  <si>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</si>
  <si>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</si>
  <si>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</si>
  <si>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</si>
  <si>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</si>
  <si>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</si>
  <si>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</si>
  <si>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</si>
  <si>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</si>
  <si>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</si>
  <si>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</si>
  <si>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</si>
  <si>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</si>
  <si>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</si>
  <si>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</si>
  <si>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</si>
  <si>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</si>
  <si>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</si>
  <si>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</si>
  <si>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</si>
  <si>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</si>
  <si>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</si>
  <si>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</si>
  <si>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</si>
  <si>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</si>
  <si>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</si>
  <si>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</si>
  <si>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</si>
  <si>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</si>
  <si>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</si>
  <si>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</si>
  <si>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</si>
  <si>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</si>
  <si>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</si>
  <si>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</si>
  <si>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</si>
  <si>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</si>
  <si>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</si>
  <si>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</si>
  <si>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</si>
  <si>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</si>
  <si>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</si>
  <si>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</si>
  <si>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</si>
  <si>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</si>
  <si>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</si>
  <si>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</si>
  <si>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</si>
  <si>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</si>
  <si>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</si>
  <si>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</si>
  <si>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</si>
  <si>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</si>
  <si>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</si>
  <si>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</si>
  <si>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</si>
  <si>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</si>
  <si>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</si>
  <si>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</si>
  <si>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</si>
  <si>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</si>
  <si>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</si>
  <si>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</si>
  <si>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</si>
  <si>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</si>
  <si>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</si>
  <si>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</si>
  <si>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</si>
  <si>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</si>
  <si>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</si>
  <si>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</si>
  <si>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</si>
  <si>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</si>
  <si>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</si>
  <si>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</si>
  <si>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</si>
  <si>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</si>
  <si>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</si>
  <si>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</si>
  <si>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</si>
  <si>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</si>
  <si>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</si>
  <si>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</si>
  <si>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</si>
  <si>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</si>
  <si>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</si>
  <si>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</si>
  <si>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</si>
  <si>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</si>
  <si>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</si>
  <si>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</si>
  <si>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</si>
  <si>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</si>
  <si>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</si>
  <si>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</si>
  <si>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</si>
  <si>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</si>
  <si>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</si>
  <si>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</si>
  <si>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</si>
  <si>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</si>
  <si>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</si>
  <si>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</si>
  <si>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</si>
  <si>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</si>
  <si>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</si>
  <si>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</si>
  <si>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</si>
  <si>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</si>
  <si>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</si>
  <si>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</si>
  <si>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</si>
  <si>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</si>
  <si>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</si>
  <si>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</si>
  <si>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</si>
  <si>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</si>
  <si>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</si>
  <si>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</si>
  <si>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</si>
  <si>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</si>
  <si>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</si>
  <si>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</si>
  <si>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</si>
  <si>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</si>
  <si>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</si>
  <si>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</si>
  <si>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</si>
  <si>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</si>
  <si>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</si>
  <si>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</si>
  <si>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</si>
  <si>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</si>
  <si>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</si>
  <si>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</si>
  <si>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</si>
  <si>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</si>
  <si>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</si>
  <si>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</si>
  <si>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</si>
  <si>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</si>
  <si>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</si>
  <si>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</si>
  <si>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</si>
  <si>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</si>
  <si>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</si>
  <si>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</si>
  <si>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</si>
  <si>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</si>
  <si>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</si>
  <si>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</si>
  <si>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</si>
  <si>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</si>
  <si>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</si>
  <si>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</si>
  <si>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</si>
  <si>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</si>
  <si>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</si>
  <si>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</si>
  <si>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</si>
  <si>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</si>
  <si>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</si>
  <si>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</si>
  <si>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</si>
  <si>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</si>
  <si>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</si>
  <si>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</si>
  <si>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</si>
  <si>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</si>
  <si>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</si>
  <si>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</si>
  <si>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</si>
  <si>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</si>
  <si>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</si>
  <si>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</si>
  <si>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</si>
  <si>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</si>
  <si>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</si>
  <si>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</si>
  <si>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</si>
  <si>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</si>
  <si>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</si>
  <si>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</si>
  <si>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</si>
  <si>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</si>
  <si>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</si>
  <si>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</si>
  <si>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</si>
  <si>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</si>
  <si>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</si>
  <si>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</si>
  <si>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</si>
  <si>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</si>
  <si>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</si>
  <si>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</si>
  <si>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</si>
  <si>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</si>
  <si>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</si>
  <si>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</si>
  <si>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</si>
  <si>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</si>
  <si>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</si>
  <si>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</si>
  <si>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</si>
  <si>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</si>
  <si>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</si>
  <si>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</si>
  <si>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</si>
  <si>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</si>
  <si>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</si>
  <si>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</si>
  <si>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</si>
  <si>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</si>
  <si>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</si>
  <si>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</si>
  <si>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</si>
  <si>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</si>
  <si>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</si>
  <si>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</si>
  <si>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</si>
  <si>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</si>
  <si>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</si>
  <si>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</si>
  <si>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</si>
  <si>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</si>
  <si>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</si>
  <si>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</si>
  <si>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</si>
  <si>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</si>
  <si>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</si>
  <si>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</si>
  <si>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</si>
  <si>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</si>
  <si>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</si>
  <si>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</si>
  <si>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</si>
  <si>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</si>
  <si>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</si>
  <si>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</si>
  <si>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</si>
  <si>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</si>
  <si>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</si>
  <si>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</si>
  <si>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</si>
  <si>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</si>
  <si>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</si>
  <si>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</si>
  <si>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</si>
  <si>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</si>
  <si>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</si>
  <si>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</si>
  <si>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</si>
  <si>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</si>
  <si>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</si>
  <si>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</si>
  <si>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</si>
  <si>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</si>
  <si>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</si>
  <si>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</si>
  <si>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</si>
  <si>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</si>
  <si>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</si>
  <si>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</si>
  <si>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</si>
  <si>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</si>
  <si>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</si>
  <si>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</si>
  <si>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</si>
  <si>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</si>
  <si>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</si>
  <si>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</si>
  <si>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</si>
  <si>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</si>
  <si>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</si>
  <si>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</si>
  <si>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</si>
  <si>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</si>
  <si>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</si>
  <si>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</si>
  <si>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</si>
  <si>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</si>
  <si>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</si>
  <si>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</si>
  <si>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</si>
  <si>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</si>
  <si>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</si>
  <si>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</si>
  <si>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</si>
  <si>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</si>
  <si>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</si>
  <si>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</si>
  <si>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</si>
  <si>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</si>
  <si>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</si>
  <si>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</si>
  <si>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</si>
  <si>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</si>
  <si>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</si>
  <si>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</si>
  <si>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</si>
  <si>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</si>
  <si>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</si>
  <si>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</si>
  <si>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</si>
  <si>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</si>
  <si>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</si>
  <si>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</si>
  <si>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</si>
  <si>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</si>
  <si>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</si>
  <si>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</si>
  <si>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</si>
  <si>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</si>
  <si>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</si>
  <si>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</si>
  <si>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</si>
  <si>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</si>
  <si>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</si>
  <si>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</si>
  <si>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</si>
  <si>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</si>
  <si>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</si>
  <si>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</si>
  <si>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</si>
  <si>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</si>
  <si>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</si>
  <si>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</si>
  <si>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</si>
  <si>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</si>
  <si>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</si>
  <si>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</si>
  <si>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</si>
  <si>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</si>
  <si>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</si>
  <si>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</si>
  <si>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</si>
  <si>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</si>
  <si>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</si>
  <si>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</si>
  <si>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</si>
  <si>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</si>
  <si>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</si>
  <si>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</si>
  <si>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</si>
  <si>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</si>
  <si>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</si>
  <si>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</si>
  <si>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</si>
  <si>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</si>
  <si>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</si>
  <si>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</si>
  <si>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</si>
  <si>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</si>
  <si>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</si>
  <si>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</si>
  <si>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</si>
  <si>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</si>
  <si>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</si>
  <si>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</si>
  <si>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</si>
  <si>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</si>
  <si>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</si>
  <si>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</si>
  <si>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</si>
  <si>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</si>
  <si>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</si>
  <si>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</si>
  <si>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</si>
  <si>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</si>
  <si>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</si>
  <si>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</si>
  <si>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</si>
  <si>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</si>
  <si>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</si>
  <si>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</si>
  <si>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</si>
  <si>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</si>
  <si>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</si>
  <si>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</si>
  <si>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</si>
  <si>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</si>
  <si>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</si>
  <si>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</si>
  <si>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</si>
  <si>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</si>
  <si>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</si>
  <si>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</si>
  <si>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</si>
  <si>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</si>
  <si>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</si>
  <si>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</si>
  <si>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</si>
  <si>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</si>
  <si>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</si>
  <si>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</si>
  <si>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</si>
  <si>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</si>
  <si>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</si>
  <si>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</si>
  <si>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</si>
  <si>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</si>
  <si>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</si>
  <si>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</si>
  <si>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</si>
  <si>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</si>
  <si>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</si>
  <si>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</si>
  <si>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</si>
  <si>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</si>
  <si>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</si>
  <si>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</si>
  <si>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</si>
  <si>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</si>
  <si>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</si>
  <si>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</si>
  <si>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</si>
  <si>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</si>
  <si>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</si>
  <si>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</si>
  <si>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</si>
  <si>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</si>
  <si>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</si>
  <si>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</si>
  <si>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</si>
  <si>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</si>
  <si>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</si>
  <si>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</si>
  <si>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</si>
  <si>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</si>
  <si>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</si>
  <si>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</si>
  <si>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</si>
  <si>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</si>
  <si>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</si>
  <si>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</si>
  <si>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</si>
  <si>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</si>
  <si>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</si>
  <si>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</si>
  <si>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</si>
  <si>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</si>
  <si>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</si>
  <si>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</si>
  <si>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</si>
  <si>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</si>
  <si>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</si>
  <si>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</si>
  <si>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</si>
  <si>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</si>
  <si>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</si>
  <si>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</si>
  <si>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</si>
  <si>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</si>
  <si>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</si>
  <si>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</si>
  <si>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</si>
  <si>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</si>
  <si>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</si>
  <si>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</si>
  <si>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</si>
  <si>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</si>
  <si>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</si>
  <si>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</si>
  <si>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</si>
  <si>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</si>
  <si>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</si>
  <si>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</si>
  <si>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</si>
  <si>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</si>
  <si>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</si>
  <si>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</si>
  <si>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</si>
  <si>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</si>
  <si>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</si>
  <si>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</si>
  <si>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</si>
  <si>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</si>
  <si>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</si>
  <si>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</si>
  <si>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</si>
  <si>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</si>
  <si>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</si>
  <si>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</si>
  <si>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</si>
  <si>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</si>
  <si>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</si>
  <si>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</si>
  <si>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</si>
  <si>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</si>
  <si>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</si>
  <si>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</si>
  <si>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</si>
  <si>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</si>
  <si>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</si>
  <si>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</si>
  <si>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</si>
  <si>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</si>
  <si>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</si>
  <si>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</si>
  <si>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</si>
  <si>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</si>
  <si>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</si>
  <si>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</si>
  <si>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</si>
  <si>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</si>
  <si>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</si>
  <si>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</si>
  <si>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</si>
  <si>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</si>
  <si>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</si>
  <si>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</si>
  <si>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</si>
  <si>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</si>
  <si>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</si>
  <si>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</si>
  <si>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</si>
  <si>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</si>
  <si>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</si>
  <si>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</si>
  <si>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</si>
  <si>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</si>
  <si>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</si>
  <si>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</si>
  <si>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</si>
  <si>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</si>
  <si>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</si>
  <si>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</si>
  <si>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</si>
  <si>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</si>
  <si>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</si>
  <si>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</si>
  <si>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</si>
  <si>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</si>
  <si>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</si>
  <si>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</si>
  <si>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</si>
  <si>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</si>
  <si>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</si>
  <si>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</si>
  <si>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</si>
  <si>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</si>
  <si>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</si>
  <si>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</si>
  <si>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</si>
  <si>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</si>
  <si>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</si>
  <si>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</si>
  <si>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</si>
  <si>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</si>
  <si>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</si>
  <si>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</si>
  <si>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</si>
  <si>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</si>
  <si>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</si>
  <si>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</si>
  <si>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</si>
  <si>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</si>
  <si>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</si>
  <si>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</si>
  <si>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</si>
  <si>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</si>
  <si>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</si>
  <si>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</si>
  <si>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</si>
  <si>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</si>
  <si>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</si>
  <si>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</si>
  <si>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</si>
  <si>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</si>
  <si>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</si>
  <si>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</si>
  <si>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</si>
  <si>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</si>
  <si>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</si>
  <si>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</si>
  <si>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</si>
  <si>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</si>
  <si>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</si>
  <si>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</si>
  <si>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</si>
  <si>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</si>
  <si>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</si>
  <si>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</si>
  <si>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</si>
  <si>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</si>
  <si>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</si>
  <si>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</si>
  <si>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</si>
  <si>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</si>
  <si>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</si>
  <si>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</si>
  <si>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</si>
  <si>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</si>
  <si>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</si>
  <si>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</si>
  <si>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</si>
  <si>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</si>
  <si>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</si>
  <si>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</si>
  <si>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</si>
  <si>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</si>
  <si>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</si>
  <si>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</si>
  <si>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</si>
  <si>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</si>
  <si>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</si>
  <si>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</si>
  <si>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</si>
  <si>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</si>
  <si>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</si>
  <si>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</si>
  <si>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</si>
  <si>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</si>
  <si>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</si>
  <si>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</si>
  <si>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</si>
  <si>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</si>
  <si>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</si>
  <si>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</si>
  <si>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</si>
  <si>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</si>
  <si>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</si>
  <si>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</si>
  <si>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</si>
  <si>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</si>
  <si>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</si>
  <si>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</si>
  <si>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</si>
  <si>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</si>
  <si>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</si>
  <si>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</si>
  <si>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</si>
  <si>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</si>
  <si>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</si>
  <si>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</si>
  <si>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</si>
  <si>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</si>
  <si>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</si>
  <si>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</si>
  <si>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</si>
  <si>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</si>
  <si>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</si>
  <si>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</si>
  <si>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</si>
  <si>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</si>
  <si>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</si>
  <si>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</si>
  <si>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</si>
  <si>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</si>
  <si>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</si>
  <si>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</si>
  <si>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</si>
  <si>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</si>
  <si>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</si>
  <si>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</si>
  <si>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</si>
  <si>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</si>
  <si>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</si>
  <si>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</si>
  <si>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</si>
  <si>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</si>
  <si>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</si>
  <si>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</si>
  <si>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</si>
  <si>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</si>
  <si>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</si>
  <si>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</si>
  <si>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</si>
  <si>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</si>
  <si>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</si>
  <si>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</si>
  <si>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</si>
  <si>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</si>
  <si>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</si>
  <si>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</si>
  <si>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</si>
  <si>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</si>
  <si>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</si>
  <si>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</si>
  <si>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</si>
  <si>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</si>
  <si>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</si>
  <si>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</si>
  <si>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</si>
  <si>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</si>
  <si>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</si>
  <si>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</si>
  <si>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</si>
  <si>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</si>
  <si>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</si>
  <si>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</si>
  <si>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</si>
  <si>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</si>
  <si>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</si>
  <si>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</si>
  <si>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</si>
  <si>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</si>
  <si>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</si>
  <si>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</si>
  <si>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</si>
  <si>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</si>
  <si>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</si>
  <si>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</si>
  <si>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</si>
  <si>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</si>
  <si>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</si>
  <si>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</si>
  <si>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</si>
  <si>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</si>
  <si>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</si>
  <si>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</si>
  <si>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</si>
  <si>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</si>
  <si>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</si>
  <si>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</si>
  <si>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</si>
  <si>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</si>
  <si>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</si>
  <si>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</si>
  <si>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</si>
  <si>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</si>
  <si>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</si>
  <si>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</si>
  <si>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</si>
  <si>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</si>
  <si>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</si>
  <si>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</si>
  <si>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</si>
  <si>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</si>
  <si>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</si>
  <si>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</si>
  <si>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</si>
  <si>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</si>
  <si>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</si>
  <si>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</si>
  <si>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</si>
  <si>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</si>
  <si>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</si>
  <si>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</si>
  <si>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</si>
  <si>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</si>
  <si>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</si>
  <si>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</si>
  <si>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</si>
  <si>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</si>
  <si>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</si>
  <si>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</si>
  <si>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</si>
  <si>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</si>
  <si>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</si>
  <si>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</si>
  <si>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</si>
  <si>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</si>
  <si>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</si>
  <si>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</si>
  <si>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</si>
  <si>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</si>
  <si>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</si>
  <si>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</si>
  <si>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</si>
  <si>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</si>
  <si>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</si>
  <si>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</si>
  <si>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</si>
  <si>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</si>
  <si>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</si>
  <si>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</si>
  <si>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</si>
  <si>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</si>
  <si>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</si>
  <si>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</si>
  <si>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</si>
  <si>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</si>
  <si>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</si>
  <si>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</si>
  <si>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</si>
  <si>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</si>
  <si>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</si>
  <si>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</si>
  <si>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</si>
  <si>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</si>
  <si>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</si>
  <si>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</si>
  <si>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</si>
  <si>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</si>
  <si>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</si>
  <si>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</si>
  <si>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</si>
  <si>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</si>
  <si>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</si>
  <si>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</si>
  <si>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</si>
  <si>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</si>
  <si>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</si>
  <si>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</si>
  <si>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</si>
  <si>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</si>
  <si>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</si>
  <si>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</si>
  <si>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</si>
  <si>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</si>
  <si>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</si>
  <si>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</si>
  <si>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</si>
  <si>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</si>
  <si>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</si>
  <si>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</si>
  <si>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</si>
  <si>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</si>
  <si>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</si>
  <si>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</si>
  <si>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</si>
  <si>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</si>
  <si>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</si>
  <si>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</si>
  <si>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</si>
  <si>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</si>
  <si>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</si>
  <si>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</si>
  <si>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</si>
  <si>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</si>
  <si>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</si>
  <si>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</si>
  <si>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</si>
  <si>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</si>
  <si>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</si>
  <si>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</si>
  <si>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</si>
  <si>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</si>
  <si>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</si>
  <si>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</si>
  <si>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</si>
  <si>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</si>
  <si>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</si>
  <si>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</si>
  <si>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</si>
  <si>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</si>
  <si>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</si>
  <si>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</si>
  <si>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</si>
  <si>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</si>
  <si>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</si>
  <si>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</si>
  <si>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</si>
  <si>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</si>
  <si>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</si>
  <si>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</si>
  <si>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</si>
  <si>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</si>
  <si>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</si>
  <si>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</si>
  <si>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</si>
  <si>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</si>
  <si>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</si>
  <si>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</si>
  <si>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</si>
  <si>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</si>
  <si>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</si>
  <si>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</si>
  <si>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</si>
  <si>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</si>
  <si>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</si>
  <si>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</si>
  <si>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</si>
  <si>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</si>
  <si>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</si>
  <si>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</si>
  <si>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</si>
  <si>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</si>
  <si>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</si>
  <si>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</si>
  <si>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</si>
  <si>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</si>
  <si>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</si>
  <si>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</si>
  <si>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</si>
  <si>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</si>
  <si>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</si>
  <si>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</si>
  <si>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</si>
  <si>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</si>
  <si>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</si>
  <si>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</si>
  <si>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</si>
  <si>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</si>
  <si>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</si>
  <si>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</si>
  <si>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</si>
  <si>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</si>
  <si>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</si>
  <si>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</si>
  <si>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</si>
  <si>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</si>
  <si>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</si>
  <si>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</si>
  <si>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</si>
  <si>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</si>
  <si>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</si>
  <si>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</si>
  <si>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</si>
  <si>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</si>
  <si>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</si>
  <si>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</si>
  <si>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</si>
  <si>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</si>
  <si>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</si>
  <si>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</si>
  <si>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</si>
  <si>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</si>
  <si>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</si>
  <si>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</si>
  <si>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</si>
  <si>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</si>
  <si>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</si>
  <si>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</si>
  <si>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</si>
  <si>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</si>
  <si>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</si>
  <si>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</si>
  <si>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</si>
  <si>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</si>
  <si>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</si>
  <si>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</si>
  <si>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</si>
  <si>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</si>
  <si>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</si>
  <si>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</si>
  <si>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</si>
  <si>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</si>
  <si>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</si>
  <si>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</si>
  <si>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</si>
  <si>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</si>
  <si>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</si>
  <si>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</si>
  <si>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</si>
  <si>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</si>
  <si>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</si>
  <si>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</si>
  <si>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</si>
  <si>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</si>
  <si>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</si>
  <si>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</si>
  <si>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</si>
  <si>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</si>
  <si>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</si>
  <si>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</si>
  <si>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</si>
  <si>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</si>
  <si>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</si>
  <si>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</si>
  <si>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</si>
  <si>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</si>
  <si>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</si>
  <si>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</si>
  <si>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</si>
  <si>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</si>
  <si>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</si>
  <si>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</si>
  <si>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</si>
  <si>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</si>
  <si>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</si>
  <si>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</si>
  <si>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</si>
  <si>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</si>
  <si>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</si>
  <si>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</si>
  <si>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</si>
  <si>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</si>
  <si>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</si>
  <si>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</si>
  <si>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</si>
  <si>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</si>
  <si>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</si>
  <si>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</si>
  <si>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</si>
  <si>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</si>
  <si>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</si>
  <si>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</si>
  <si>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</si>
  <si>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</si>
  <si>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</si>
  <si>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</si>
  <si>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</si>
  <si>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</si>
  <si>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</si>
  <si>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</si>
  <si>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</si>
  <si>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</si>
  <si>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</si>
  <si>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</si>
  <si>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</si>
  <si>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</si>
  <si>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</si>
  <si>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</si>
  <si>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</si>
  <si>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</si>
  <si>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</si>
  <si>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</si>
  <si>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</si>
  <si>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</si>
  <si>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</si>
  <si>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</si>
  <si>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</si>
  <si>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</si>
  <si>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</si>
  <si>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</si>
  <si>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</si>
  <si>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</si>
  <si>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</si>
  <si>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</si>
  <si>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</si>
  <si>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</si>
  <si>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</si>
  <si>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</si>
  <si>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</si>
  <si>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</si>
  <si>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</si>
  <si>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</si>
  <si>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</si>
  <si>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</si>
  <si>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</si>
  <si>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</si>
  <si>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</si>
  <si>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</si>
  <si>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</si>
  <si>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</si>
  <si>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</si>
  <si>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</si>
  <si>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</si>
  <si>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</si>
  <si>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</si>
  <si>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</si>
  <si>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</si>
  <si>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</si>
  <si>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</si>
  <si>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</si>
  <si>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</si>
  <si>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</si>
  <si>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</si>
  <si>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</si>
  <si>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</si>
  <si>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</si>
  <si>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</si>
  <si>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</si>
  <si>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</si>
  <si>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</si>
  <si>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</si>
  <si>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</si>
  <si>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</si>
  <si>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</si>
  <si>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</si>
  <si>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</si>
  <si>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</si>
  <si>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</si>
  <si>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</si>
  <si>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</si>
  <si>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</si>
  <si>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</si>
  <si>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</si>
  <si>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</si>
  <si>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</si>
  <si>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</si>
  <si>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</si>
  <si>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</si>
  <si>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</si>
  <si>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</si>
  <si>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</si>
  <si>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</si>
  <si>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</si>
  <si>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</si>
  <si>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</si>
  <si>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</si>
  <si>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</si>
  <si>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</si>
  <si>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</si>
  <si>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</si>
  <si>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</si>
  <si>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</si>
  <si>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</si>
  <si>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</si>
  <si>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</si>
  <si>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</si>
  <si>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</si>
  <si>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</si>
  <si>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</si>
  <si>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</si>
  <si>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</si>
  <si>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</si>
  <si>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</si>
  <si>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</si>
  <si>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</si>
  <si>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</si>
  <si>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</si>
  <si>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</si>
  <si>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</si>
  <si>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</si>
  <si>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</si>
  <si>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</si>
  <si>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</si>
  <si>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</si>
  <si>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</si>
  <si>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</si>
  <si>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</si>
  <si>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</si>
  <si>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</si>
  <si>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</si>
  <si>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</si>
  <si>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</si>
  <si>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</si>
  <si>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</si>
  <si>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</si>
  <si>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</si>
  <si>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</si>
  <si>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</si>
  <si>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</si>
  <si>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</si>
  <si>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</si>
  <si>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</si>
  <si>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</si>
  <si>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</si>
  <si>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</si>
  <si>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</si>
  <si>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</si>
  <si>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</si>
  <si>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</si>
  <si>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</si>
  <si>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</si>
  <si>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</si>
  <si>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</si>
  <si>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</si>
  <si>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</si>
  <si>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</si>
  <si>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</si>
  <si>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</si>
  <si>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</si>
  <si>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</si>
  <si>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</si>
  <si>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</si>
  <si>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</si>
  <si>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</si>
  <si>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</si>
  <si>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</si>
  <si>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</si>
  <si>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</si>
  <si>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</si>
  <si>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</si>
  <si>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</si>
  <si>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</si>
  <si>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</si>
  <si>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</si>
  <si>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</si>
  <si>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</si>
  <si>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</si>
  <si>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</si>
  <si>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</si>
  <si>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</si>
  <si>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</si>
  <si>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</si>
  <si>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</si>
  <si>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</si>
  <si>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</si>
  <si>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</si>
  <si>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</si>
  <si>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</si>
  <si>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</si>
  <si>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</si>
  <si>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</si>
  <si>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</si>
  <si>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</si>
  <si>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</si>
  <si>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</si>
  <si>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</si>
  <si>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</si>
  <si>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</si>
  <si>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</si>
  <si>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</si>
  <si>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</si>
  <si>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</si>
  <si>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</si>
  <si>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</si>
  <si>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</si>
  <si>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</si>
  <si>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</si>
  <si>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</si>
  <si>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</si>
  <si>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</si>
  <si>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</si>
  <si>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</si>
  <si>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</si>
  <si>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</si>
  <si>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</si>
  <si>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</si>
  <si>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</si>
  <si>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</si>
  <si>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</si>
  <si>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</si>
  <si>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</si>
  <si>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</si>
  <si>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</si>
  <si>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</si>
  <si>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</si>
  <si>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</si>
  <si>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</si>
  <si>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</si>
  <si>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</si>
  <si>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</si>
  <si>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</si>
  <si>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</si>
  <si>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</si>
  <si>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</si>
  <si>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</si>
  <si>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</si>
  <si>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</si>
  <si>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</si>
  <si>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</si>
  <si>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</si>
  <si>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</si>
  <si>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</si>
  <si>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</si>
  <si>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</si>
  <si>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</si>
  <si>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</si>
  <si>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Arianna check with Roberto if AdditionalDocumentReference can be used for this</t>
  </si>
  <si>
    <t>Sven will provide a proposal for resolution.</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</si>
  <si>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</si>
  <si>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</si>
  <si>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</si>
  <si>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</si>
  <si>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</si>
  <si>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</si>
  <si>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</si>
  <si>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</si>
  <si>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</si>
  <si>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</si>
  <si>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</si>
  <si>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</si>
  <si>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</si>
  <si>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</si>
  <si>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</si>
  <si>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</si>
  <si>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</si>
  <si>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Add a BuyerReference at header level. Waiting a description form Georg.</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</si>
  <si>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</si>
  <si>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</si>
  <si>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</si>
  <si>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</si>
  <si>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</si>
  <si>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</si>
  <si>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</si>
  <si>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</si>
  <si>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</si>
  <si>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</si>
  <si>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</si>
  <si>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</si>
  <si>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</si>
  <si>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</si>
  <si>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</si>
  <si>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</si>
  <si>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</si>
  <si>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</si>
  <si>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</si>
  <si>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</si>
  <si>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</si>
  <si>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</si>
  <si>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</si>
  <si>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</si>
  <si>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</si>
  <si>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</si>
  <si>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</si>
  <si>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</si>
  <si>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</si>
  <si>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</si>
  <si>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</si>
  <si>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</si>
  <si>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</si>
  <si>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</si>
  <si>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</si>
  <si>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</si>
  <si>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</si>
  <si>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</si>
  <si>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</si>
  <si>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</si>
  <si>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</si>
  <si>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</si>
  <si>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</si>
  <si>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</si>
  <si>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</si>
  <si>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</si>
  <si>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</si>
  <si>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</si>
  <si>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</si>
  <si>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</si>
  <si>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</si>
  <si>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</si>
  <si>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</si>
  <si>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</si>
  <si>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</si>
  <si>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</si>
  <si>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</si>
  <si>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</si>
  <si>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</si>
  <si>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</si>
  <si>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</si>
  <si>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</si>
  <si>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</si>
  <si>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</si>
  <si>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</si>
  <si>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</si>
  <si>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</si>
  <si>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</si>
  <si>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</si>
  <si>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</si>
  <si>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</si>
  <si>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</si>
  <si>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</si>
  <si>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</si>
  <si>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</si>
  <si>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</si>
  <si>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</si>
  <si>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</si>
  <si>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</si>
  <si>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</si>
  <si>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</si>
  <si>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</si>
  <si>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</si>
  <si>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</si>
  <si>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</si>
  <si>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</si>
  <si>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</si>
  <si>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</si>
  <si>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</si>
  <si>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</si>
  <si>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</si>
  <si>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</si>
  <si>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</si>
  <si>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</si>
  <si>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</si>
  <si>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</si>
  <si>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</si>
  <si>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</si>
  <si>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</si>
  <si>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</si>
  <si>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</si>
  <si>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</si>
  <si>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</si>
  <si>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</si>
  <si>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</si>
  <si>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</si>
  <si>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</si>
  <si>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</si>
  <si>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</si>
  <si>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</si>
  <si>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</si>
  <si>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</si>
  <si>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</si>
  <si>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</si>
  <si>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</si>
  <si>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</si>
  <si>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</si>
  <si>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</si>
  <si>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</si>
  <si>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</si>
  <si>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</si>
  <si>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</si>
  <si>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</si>
  <si>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</si>
  <si>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</si>
  <si>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</si>
  <si>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</si>
  <si>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Define a new document type called DespatchCancellation (it has the same structure of OrderCancellation).</t>
  </si>
  <si>
    <r>
      <rPr>
        <b/>
        <sz val="10"/>
        <rFont val="Arial"/>
        <family val="2"/>
      </rPr>
      <t>Done.</t>
    </r>
    <r>
      <rPr>
        <sz val="10"/>
        <rFont val="Arial"/>
        <family val="2"/>
      </rPr>
      <t xml:space="preserve"> Two new ABIEs have been defined (see the sheet Issue 20 - ABIEs). They have been added to Order and Invoice.</t>
    </r>
  </si>
  <si>
    <r>
      <rPr>
        <b/>
        <sz val="10"/>
        <rFont val="Arial"/>
        <family val="2"/>
      </rPr>
      <t>Done.</t>
    </r>
    <r>
      <rPr>
        <sz val="10"/>
        <rFont val="Arial"/>
        <family val="2"/>
      </rPr>
      <t xml:space="preserve"> Roberto checked the PrepaidPayment structure. The same structure can be used for CollectedPayment. The CollectedPayment ABIE has been added to StatementLine (0..n).</t>
    </r>
  </si>
  <si>
    <r>
      <rPr>
        <b/>
        <sz val="10"/>
        <rFont val="Arial"/>
        <family val="2"/>
      </rPr>
      <t>Done.</t>
    </r>
    <r>
      <rPr>
        <sz val="10"/>
        <rFont val="Arial"/>
        <family val="2"/>
      </rPr>
      <t xml:space="preserve"> The DespatchCancellation spreadsheet has been defined.</t>
    </r>
  </si>
  <si>
    <t>Change cardinality for status in Response to 0..*</t>
  </si>
  <si>
    <t>Add InventoryReportLine-&gt;InventoryLocation (0..1). Definition: Specifies where the go.</t>
  </si>
  <si>
    <t>How to exchange contact information? Should we have a party?</t>
  </si>
  <si>
    <t>Agreed add an item for UBL 2.2 (next version) about baselinening parties. A similar may be addressed in Virtual Company Dossier</t>
  </si>
  <si>
    <t>Better calculation model on line level.</t>
  </si>
  <si>
    <t>Add OrderLineReference til LineItem.</t>
  </si>
  <si>
    <t xml:space="preserve">Suggestion for new documenttype: PickingListRequest. </t>
  </si>
  <si>
    <t>Suggestion for new documenttype:FulfillmentOrder.</t>
  </si>
  <si>
    <t xml:space="preserve">Suggestion for new documenttype:Catalouge Response with updates of buyer IDs. </t>
  </si>
  <si>
    <t>Agreed to Postpone it for next version</t>
  </si>
  <si>
    <t>Postponed. No action to do for prd03.</t>
  </si>
  <si>
    <t>PRD03 Issues: 1) issues from 50 to 58 were added</t>
  </si>
  <si>
    <r>
      <t>Agreed to</t>
    </r>
    <r>
      <rPr>
        <sz val="11"/>
        <rFont val="Arial"/>
        <family val="2"/>
      </rPr>
      <t xml:space="preserve"> a</t>
    </r>
    <r>
      <rPr>
        <sz val="10"/>
        <rFont val="Arial"/>
        <family val="2"/>
      </rPr>
      <t>dd LineReference to LineItem (0..n)</t>
    </r>
  </si>
  <si>
    <t>Add TaxTotal on lineItem.</t>
  </si>
  <si>
    <r>
      <rPr>
        <b/>
        <sz val="10"/>
        <rFont val="Arial"/>
        <family val="2"/>
      </rPr>
      <t>Done</t>
    </r>
    <r>
      <rPr>
        <sz val="10"/>
        <rFont val="Arial"/>
        <family val="2"/>
      </rPr>
      <t xml:space="preserve">. </t>
    </r>
  </si>
  <si>
    <r>
      <rPr>
        <b/>
        <sz val="10"/>
        <rFont val="Arial"/>
        <family val="2"/>
      </rPr>
      <t>Done</t>
    </r>
    <r>
      <rPr>
        <sz val="10"/>
        <rFont val="Arial"/>
        <family val="2"/>
      </rPr>
      <t xml:space="preserve">. InventoryReportLine-&gt;InventoryLocation (0..1) has been added. Definition: The place where the quantity on this inventory line is located. </t>
    </r>
  </si>
  <si>
    <t>17th  May  2012</t>
  </si>
  <si>
    <t>Approved. Add TaxTotal on lineItem (0..1). After the Atlantic UBL TC call 16 May 2012, the upl-psc approved to make cardinality (0..n): there can be more than one tax type to deal with on line level.</t>
  </si>
  <si>
    <r>
      <rPr>
        <b/>
        <sz val="10"/>
        <rFont val="Arial"/>
        <family val="2"/>
      </rPr>
      <t>Done</t>
    </r>
    <r>
      <rPr>
        <sz val="10"/>
        <rFont val="Arial"/>
        <family val="2"/>
      </rPr>
      <t>. LineItem ---&gt; TaxTotal (0..n) has been added.</t>
    </r>
  </si>
  <si>
    <t>Define new ABIE, called PriceExtension, containing Amount and TaxTotal. Add ItemPriceExtension to lineItem, InvoiceLine and CreditNoteLine (0..1).</t>
  </si>
  <si>
    <r>
      <rPr>
        <b/>
        <sz val="10"/>
        <rFont val="Arial"/>
        <family val="2"/>
      </rPr>
      <t>Done</t>
    </r>
    <r>
      <rPr>
        <sz val="10"/>
        <rFont val="Arial"/>
        <family val="2"/>
      </rPr>
      <t>.
1) The ABIE  PriceExtension has been defined. It is composed of: Amount (1..1, BBIE, The price extension amount.), Tax Total (0..n, ABIE, The taxes that apply to the price extension.).
2) The new ASBIE has been added to LineItem: 
LineItem----&gt;ItemPriceExtension (0..1, ASBIE, A price extension: it is the price per unit multiplied by the quantity of items on this line item.).
3) The new ASBIE has been added to InvoiceLine: 
InvoiceLine----&gt;ItemPriceExtension (0..1, ASBIE, A price extension: it is the price per unit multiplied by the quantity of items on this invoice line.).
4) The new ASBIE has been added to CreditNoteLine: 
CreditNoteLine----&gt;ItemPriceExtension (0..1, ASBIE, A price extension: it is the price per unit multiplied by the quantity of items on this credit note line.).</t>
    </r>
  </si>
  <si>
    <t>Arianna asked to Ankara to add the code list in the schema.</t>
  </si>
  <si>
    <t>the withholding tax cannot be rectified by a credit note or debit note
once it has been paid.
The withholding tax is specified into the invoice as a reminder for the
debtor that is responsible to pay this amount to the tax authority on
behalf of the invoicer.
Both debit and credit notes can be used to rectify the taxable amount, the
tax or the total amount that are the only legal amounts for which is
responsible the invoicer.
The withholding tax is just an information dependent of the other amounts
for which is responsible the debtor and any error will have to be
rectified using other means directly with the tax authority.
The only case when is still possible to rectify an invoice and the withholding tax is when such invoice has not been registered yet and the invoicer can pratically re-issue a new invoice (rarely).
The only document where the witholding tax needs to be supported id the plain invoice.
The FreightInvoice is a special invoice issued by a Carrier and thus not by an entity subject to the withholding tax (usually a micro company or freelance consultant).
Also the withholding tax is a national practice that so not applies on cross-border invoicing (even if each country could use it internally).
The SelfBilledInvoice is not subject to the withholding tax as well because it is all about reverse charge of VAT.
Anyone can self-issue a selfbilledinvoice with the amount of the VAT due
to comply with VAT rules (e.g. an Italian company that purchases s</t>
  </si>
  <si>
    <r>
      <rPr>
        <b/>
        <sz val="10"/>
        <rFont val="Arial"/>
        <family val="2"/>
      </rPr>
      <t>Done</t>
    </r>
    <r>
      <rPr>
        <sz val="10"/>
        <rFont val="Arial"/>
        <family val="2"/>
      </rPr>
      <t>. Added to Invoice and InvoiceLine. (Nothing else is needed; see clarification by R. Cisternino)</t>
    </r>
  </si>
  <si>
    <t>aug-12</t>
  </si>
  <si>
    <t>Alignment of terms</t>
  </si>
  <si>
    <t>Jon Bosak</t>
  </si>
  <si>
    <t xml:space="preserve">Check the use of word "criteria": It appears that most if not all of these uses refer to individual criteria, not multiple criteria.  Proper naming requires that all such terms must use the singular form of the word; even if 0..n such items are allowed, it is the individual item that is being defined.  As stated in UBL Naming and Design Rule GNR7: "UBL XML element and type names MUST be in singular form unless the concept itself is plural." </t>
  </si>
  <si>
    <t>See email from Jon: https://lists.oasis-open.org/archives/ubl-psc/201208/msg00011.html</t>
  </si>
  <si>
    <t>There is a missing element in the AdditionalQualifyingParty to allow differentiate among the several additional parties that can be part of the tendering process.
The suggested data element is QualifyingPartyTypeCode 0..1
The possible codes for this party are:
MT  Main tenderer
SC  Subcontractor
CL  Consortium leader
CM  Consortium member</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</si>
</sst>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yy"/>
    <numFmt numFmtId="181" formatCode="&quot;Sì&quot;;&quot;Sì&quot;;&quot;No&quot;"/>
    <numFmt numFmtId="182" formatCode="&quot;Vero&quot;;&quot;Vero&quot;;&quot;Falso&quot;"/>
    <numFmt numFmtId="183" formatCode="&quot;Attivo&quot;;&quot;Attivo&quot;;&quot;Disattivo&quot;"/>
    <numFmt numFmtId="184" formatCode="[$€-2]\ #.##000_);[Red]\([$€-2]\ #.##000\)"/>
  </numFmts>
  <fonts count="37">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name val="Arial"/>
      <family val="2"/>
    </font>
    <font>
      <sz val="11"/>
      <color indexed="60"/>
      <name val="Calibri"/>
      <family val="2"/>
    </font>
    <font>
      <b/>
      <sz val="11"/>
      <color indexed="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3" fillId="3" borderId="2"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 fillId="4" borderId="1" applyNumberFormat="0" applyAlignment="0" applyProtection="0"/>
    <xf numFmtId="0" fontId="5"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104">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0"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17" applyNumberFormat="1" applyFont="1" applyFill="1" applyBorder="1" applyAlignment="1" applyProtection="1">
      <alignment vertical="top" wrapText="1"/>
      <protection/>
    </xf>
    <xf numFmtId="0" fontId="10" fillId="0" borderId="0" xfId="0" applyFont="1" applyAlignment="1">
      <alignment vertical="top" wrapText="1"/>
    </xf>
    <xf numFmtId="180"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17" applyNumberFormat="1" applyFont="1" applyFill="1" applyBorder="1" applyAlignment="1" applyProtection="1">
      <alignment wrapText="1"/>
      <protection/>
    </xf>
    <xf numFmtId="0" fontId="9" fillId="0" borderId="0" xfId="17"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17"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17" applyAlignment="1">
      <alignment wrapText="1"/>
    </xf>
    <xf numFmtId="17" fontId="0" fillId="0" borderId="0" xfId="0" applyNumberFormat="1" applyAlignment="1">
      <alignment wrapText="1"/>
    </xf>
    <xf numFmtId="0" fontId="9" fillId="0" borderId="0" xfId="17"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0"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0" fontId="0" fillId="9" borderId="0" xfId="0" applyNumberFormat="1" applyFont="1" applyFill="1" applyAlignment="1">
      <alignment horizontal="right" vertical="top" wrapText="1"/>
    </xf>
    <xf numFmtId="0" fontId="9" fillId="9" borderId="0" xfId="17"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17"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17"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5"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0" fontId="0" fillId="10" borderId="0" xfId="0" applyNumberFormat="1" applyFill="1" applyAlignment="1">
      <alignment horizontal="right" vertical="top" wrapText="1"/>
    </xf>
    <xf numFmtId="0" fontId="9" fillId="10" borderId="0" xfId="17"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17"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xf numFmtId="0" fontId="0" fillId="15" borderId="0" xfId="0" applyFill="1" applyAlignment="1">
      <alignment wrapText="1"/>
    </xf>
    <xf numFmtId="0" fontId="9" fillId="15" borderId="0" xfId="17" applyFill="1" applyAlignment="1">
      <alignment/>
    </xf>
    <xf numFmtId="17" fontId="0" fillId="15" borderId="0" xfId="0" applyNumberFormat="1" applyFill="1" applyAlignment="1">
      <alignment horizontal="right" wrapText="1"/>
    </xf>
    <xf numFmtId="0" fontId="0" fillId="16" borderId="0" xfId="0" applyFill="1" applyAlignment="1">
      <alignment wrapText="1"/>
    </xf>
    <xf numFmtId="0" fontId="0" fillId="16" borderId="0" xfId="0" applyFill="1" applyAlignment="1">
      <alignment vertical="top" wrapText="1"/>
    </xf>
    <xf numFmtId="0" fontId="9" fillId="16" borderId="0" xfId="17" applyFill="1" applyAlignment="1">
      <alignment vertical="top" wrapText="1"/>
    </xf>
    <xf numFmtId="17" fontId="0" fillId="16" borderId="0" xfId="0" applyNumberFormat="1" applyFill="1" applyAlignment="1">
      <alignment horizontal="right" vertical="top" wrapText="1"/>
    </xf>
    <xf numFmtId="0" fontId="0" fillId="17" borderId="0" xfId="0" applyFill="1" applyAlignment="1">
      <alignment wrapText="1"/>
    </xf>
    <xf numFmtId="0" fontId="0" fillId="15" borderId="0" xfId="0" applyFill="1" applyAlignment="1">
      <alignment vertical="top" wrapText="1"/>
    </xf>
    <xf numFmtId="0" fontId="0" fillId="18" borderId="0" xfId="0" applyFill="1" applyAlignment="1">
      <alignment wrapText="1"/>
    </xf>
    <xf numFmtId="17" fontId="0" fillId="18" borderId="0" xfId="0" applyNumberFormat="1" applyFill="1" applyAlignment="1">
      <alignment horizontal="right" wrapText="1"/>
    </xf>
    <xf numFmtId="0" fontId="0" fillId="16" borderId="0" xfId="0" applyFill="1" applyAlignment="1">
      <alignment horizontal="right" wrapText="1"/>
    </xf>
    <xf numFmtId="0" fontId="0" fillId="17" borderId="0" xfId="0" applyFill="1" applyAlignment="1">
      <alignment horizontal="right" wrapText="1"/>
    </xf>
    <xf numFmtId="0" fontId="0" fillId="15" borderId="0" xfId="0" applyFill="1" applyAlignment="1">
      <alignment horizontal="right" wrapText="1"/>
    </xf>
    <xf numFmtId="0" fontId="0" fillId="18" borderId="0" xfId="0" applyFill="1" applyAlignment="1">
      <alignment horizontal="right" wrapText="1"/>
    </xf>
  </cellXfs>
  <cellStyles count="17">
    <cellStyle name="Normal" xfId="0"/>
    <cellStyle name="Calculation" xfId="15"/>
    <cellStyle name="Check Cell" xfId="16"/>
    <cellStyle name="Hyperlink" xfId="17"/>
    <cellStyle name="Followed Hyperlink" xfId="18"/>
    <cellStyle name="Input" xfId="19"/>
    <cellStyle name="Linked Cell" xfId="20"/>
    <cellStyle name="Comma" xfId="21"/>
    <cellStyle name="Comma [0]" xfId="22"/>
    <cellStyle name="Neutrale" xfId="23"/>
    <cellStyle name="Note" xfId="24"/>
    <cellStyle name="Output" xfId="25"/>
    <cellStyle name="Percent" xfId="26"/>
    <cellStyle name="Totale"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 Id="rId15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11" sqref="B11"/>
    </sheetView>
  </sheetViews>
  <sheetFormatPr defaultColWidth="9.140625" defaultRowHeight="12.75"/>
  <cols>
    <col min="1" max="1" width="31.57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1406</v>
      </c>
    </row>
    <row r="15" spans="1:2" ht="12.75">
      <c r="A15" t="s">
        <v>1215</v>
      </c>
      <c r="B15" s="2" t="s">
        <v>1401</v>
      </c>
    </row>
    <row r="16" ht="12.75">
      <c r="B16" s="2"/>
    </row>
    <row r="17" ht="12.75">
      <c r="B17"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A1">
      <pane ySplit="1" topLeftCell="A56" activePane="bottomLeft" state="frozen"/>
      <selection pane="topLeft" activeCell="H1" sqref="H1"/>
      <selection pane="bottomLeft" activeCell="H60" sqref="H60"/>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9.140625" style="2" customWidth="1"/>
    <col min="10" max="10" width="26.281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1234</v>
      </c>
    </row>
    <row r="7" spans="2:11" s="59" customFormat="1" ht="382.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76.5">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89" customFormat="1" ht="72.75" customHeight="1">
      <c r="B14" s="89" t="s">
        <v>777</v>
      </c>
      <c r="C14" s="90" t="s">
        <v>778</v>
      </c>
      <c r="D14" s="91">
        <v>40269</v>
      </c>
      <c r="F14" s="89" t="s">
        <v>955</v>
      </c>
      <c r="G14" s="89" t="s">
        <v>867</v>
      </c>
      <c r="H14" s="89" t="s">
        <v>857</v>
      </c>
      <c r="I14" s="89" t="s">
        <v>1002</v>
      </c>
      <c r="K14" s="89" t="s">
        <v>1235</v>
      </c>
      <c r="L14" s="89" t="s">
        <v>1388</v>
      </c>
    </row>
    <row r="15" spans="2:12" s="92" customFormat="1" ht="63.75">
      <c r="B15" s="93" t="s">
        <v>7</v>
      </c>
      <c r="C15" s="94" t="s">
        <v>444</v>
      </c>
      <c r="D15" s="95" t="s">
        <v>874</v>
      </c>
      <c r="F15" s="93" t="s">
        <v>958</v>
      </c>
      <c r="G15" s="93" t="s">
        <v>872</v>
      </c>
      <c r="H15" s="93" t="s">
        <v>873</v>
      </c>
      <c r="K15" s="93" t="s">
        <v>981</v>
      </c>
      <c r="L15" s="92" t="s">
        <v>1236</v>
      </c>
    </row>
    <row r="16" spans="2:12" s="65" customFormat="1" ht="51">
      <c r="B16" s="33" t="s">
        <v>595</v>
      </c>
      <c r="C16" s="68" t="s">
        <v>596</v>
      </c>
      <c r="D16" s="69" t="s">
        <v>874</v>
      </c>
      <c r="F16" s="33" t="s">
        <v>1049</v>
      </c>
      <c r="G16" s="33" t="s">
        <v>867</v>
      </c>
      <c r="H16" s="65" t="s">
        <v>894</v>
      </c>
      <c r="I16" s="65" t="s">
        <v>1040</v>
      </c>
      <c r="K16" s="65" t="s">
        <v>1238</v>
      </c>
      <c r="L16" s="65" t="s">
        <v>1017</v>
      </c>
    </row>
    <row r="17" spans="2:12" s="89" customFormat="1" ht="65.25" customHeight="1">
      <c r="B17" s="89" t="s">
        <v>941</v>
      </c>
      <c r="D17" s="89" t="s">
        <v>897</v>
      </c>
      <c r="F17" s="89" t="s">
        <v>964</v>
      </c>
      <c r="G17" s="89" t="s">
        <v>947</v>
      </c>
      <c r="H17" s="89" t="s">
        <v>949</v>
      </c>
      <c r="K17" s="89" t="s">
        <v>1219</v>
      </c>
      <c r="L17" s="89" t="s">
        <v>1411</v>
      </c>
    </row>
    <row r="18" spans="2:12" s="89" customFormat="1" ht="60" customHeight="1">
      <c r="B18" s="89" t="s">
        <v>941</v>
      </c>
      <c r="D18" s="89" t="s">
        <v>897</v>
      </c>
      <c r="F18" s="89" t="s">
        <v>964</v>
      </c>
      <c r="G18" s="89" t="s">
        <v>947</v>
      </c>
      <c r="H18" s="89" t="s">
        <v>950</v>
      </c>
      <c r="K18" s="89" t="s">
        <v>1219</v>
      </c>
      <c r="L18" s="89" t="s">
        <v>1411</v>
      </c>
    </row>
    <row r="19" spans="2:12" s="89" customFormat="1" ht="60" customHeight="1">
      <c r="B19" s="89" t="s">
        <v>941</v>
      </c>
      <c r="D19" s="89" t="s">
        <v>897</v>
      </c>
      <c r="F19" s="89" t="s">
        <v>964</v>
      </c>
      <c r="G19" s="89" t="s">
        <v>947</v>
      </c>
      <c r="H19" s="89" t="s">
        <v>951</v>
      </c>
      <c r="K19" s="89" t="s">
        <v>1219</v>
      </c>
      <c r="L19" s="89" t="s">
        <v>1411</v>
      </c>
    </row>
    <row r="20" spans="2:12" s="89" customFormat="1" ht="63.75">
      <c r="B20" s="89" t="s">
        <v>941</v>
      </c>
      <c r="D20" s="91">
        <v>40483</v>
      </c>
      <c r="F20" s="97" t="s">
        <v>1049</v>
      </c>
      <c r="G20" s="89" t="s">
        <v>860</v>
      </c>
      <c r="H20" s="89" t="s">
        <v>976</v>
      </c>
      <c r="I20" s="89" t="s">
        <v>1199</v>
      </c>
      <c r="K20" s="89" t="s">
        <v>1239</v>
      </c>
      <c r="L20" s="89" t="s">
        <v>1387</v>
      </c>
    </row>
    <row r="21" spans="2:12" s="98" customFormat="1" ht="409.5">
      <c r="B21" s="98" t="s">
        <v>1065</v>
      </c>
      <c r="D21" s="99">
        <v>40483</v>
      </c>
      <c r="G21" s="98" t="s">
        <v>795</v>
      </c>
      <c r="H21" s="98" t="s">
        <v>1066</v>
      </c>
      <c r="J21" s="98" t="s">
        <v>1067</v>
      </c>
      <c r="K21" s="98" t="s">
        <v>1240</v>
      </c>
      <c r="L21" s="98" t="s">
        <v>1258</v>
      </c>
    </row>
    <row r="22" spans="2:12" s="89" customFormat="1" ht="38.25">
      <c r="B22" s="89" t="s">
        <v>443</v>
      </c>
      <c r="D22" s="91">
        <v>40575</v>
      </c>
      <c r="G22" s="89" t="s">
        <v>786</v>
      </c>
      <c r="H22" s="89" t="s">
        <v>1200</v>
      </c>
      <c r="J22" s="89" t="s">
        <v>1242</v>
      </c>
      <c r="K22" s="89" t="s">
        <v>1241</v>
      </c>
      <c r="L22" s="89" t="s">
        <v>9</v>
      </c>
    </row>
    <row r="23" spans="2:12" s="89" customFormat="1" ht="159.75" customHeight="1">
      <c r="B23" s="89" t="s">
        <v>777</v>
      </c>
      <c r="D23" s="89">
        <v>40603</v>
      </c>
      <c r="G23" s="89" t="s">
        <v>757</v>
      </c>
      <c r="H23" s="89" t="s">
        <v>1201</v>
      </c>
      <c r="J23" s="89" t="s">
        <v>1412</v>
      </c>
      <c r="K23" s="89" t="s">
        <v>1243</v>
      </c>
      <c r="L23" s="89" t="s">
        <v>1413</v>
      </c>
    </row>
    <row r="24" spans="2:12" s="65" customFormat="1" ht="89.25">
      <c r="B24" s="65" t="s">
        <v>158</v>
      </c>
      <c r="D24" s="67">
        <v>40603</v>
      </c>
      <c r="G24" s="65" t="s">
        <v>1203</v>
      </c>
      <c r="H24" s="65" t="s">
        <v>1202</v>
      </c>
      <c r="K24" s="65" t="s">
        <v>1282</v>
      </c>
      <c r="L24" s="65" t="s">
        <v>571</v>
      </c>
    </row>
    <row r="25" spans="2:12" s="65" customFormat="1" ht="242.25">
      <c r="B25" s="65" t="s">
        <v>1217</v>
      </c>
      <c r="D25" s="67">
        <v>40634</v>
      </c>
      <c r="H25" s="65" t="s">
        <v>1216</v>
      </c>
      <c r="K25" s="65" t="s">
        <v>1281</v>
      </c>
      <c r="L25" s="65" t="s">
        <v>571</v>
      </c>
    </row>
    <row r="26" spans="2:11" ht="127.5">
      <c r="B26" s="2" t="s">
        <v>494</v>
      </c>
      <c r="D26" s="39" t="s">
        <v>1220</v>
      </c>
      <c r="G26" s="2" t="s">
        <v>1231</v>
      </c>
      <c r="H26" s="2" t="s">
        <v>1233</v>
      </c>
      <c r="J26" s="2" t="s">
        <v>1232</v>
      </c>
      <c r="K26" s="2" t="s">
        <v>1257</v>
      </c>
    </row>
    <row r="27" spans="2:11" s="92" customFormat="1" ht="38.25">
      <c r="B27" s="92" t="s">
        <v>158</v>
      </c>
      <c r="D27" s="100" t="s">
        <v>1220</v>
      </c>
      <c r="G27" s="92" t="s">
        <v>1170</v>
      </c>
      <c r="H27" s="92" t="s">
        <v>1237</v>
      </c>
      <c r="K27" s="92" t="s">
        <v>1259</v>
      </c>
    </row>
    <row r="28" spans="2:11" ht="344.25">
      <c r="B28" s="2" t="s">
        <v>1247</v>
      </c>
      <c r="D28" s="39" t="s">
        <v>1220</v>
      </c>
      <c r="G28" s="2" t="s">
        <v>1251</v>
      </c>
      <c r="H28" s="2" t="s">
        <v>1250</v>
      </c>
      <c r="K28" s="2" t="s">
        <v>1260</v>
      </c>
    </row>
    <row r="29" spans="2:12" s="89" customFormat="1" ht="25.5">
      <c r="B29" s="89" t="s">
        <v>1247</v>
      </c>
      <c r="D29" s="102" t="s">
        <v>1220</v>
      </c>
      <c r="H29" s="89" t="s">
        <v>1252</v>
      </c>
      <c r="K29" s="89" t="s">
        <v>1261</v>
      </c>
      <c r="L29" s="89" t="s">
        <v>1302</v>
      </c>
    </row>
    <row r="30" spans="2:11" s="59" customFormat="1" ht="38.25">
      <c r="B30" s="59" t="s">
        <v>1247</v>
      </c>
      <c r="D30" s="64" t="s">
        <v>1220</v>
      </c>
      <c r="G30" s="59" t="s">
        <v>1170</v>
      </c>
      <c r="H30" s="59" t="s">
        <v>1248</v>
      </c>
      <c r="K30" s="59" t="s">
        <v>909</v>
      </c>
    </row>
    <row r="31" spans="2:12" s="89" customFormat="1" ht="51">
      <c r="B31" s="89" t="s">
        <v>1247</v>
      </c>
      <c r="D31" s="102" t="s">
        <v>1220</v>
      </c>
      <c r="G31" s="89" t="s">
        <v>1231</v>
      </c>
      <c r="H31" s="89" t="s">
        <v>1249</v>
      </c>
      <c r="K31" s="89" t="s">
        <v>1283</v>
      </c>
      <c r="L31" s="89" t="s">
        <v>1304</v>
      </c>
    </row>
    <row r="32" spans="2:11" s="65" customFormat="1" ht="210" customHeight="1">
      <c r="B32" s="65" t="s">
        <v>1247</v>
      </c>
      <c r="D32" s="66" t="s">
        <v>1220</v>
      </c>
      <c r="G32" s="65" t="s">
        <v>1253</v>
      </c>
      <c r="H32" s="65" t="s">
        <v>1254</v>
      </c>
      <c r="K32" s="65" t="s">
        <v>1284</v>
      </c>
    </row>
    <row r="33" spans="2:12" s="65" customFormat="1" ht="25.5">
      <c r="B33" s="65" t="s">
        <v>1244</v>
      </c>
      <c r="D33" s="66" t="s">
        <v>1245</v>
      </c>
      <c r="H33" s="65" t="s">
        <v>1246</v>
      </c>
      <c r="K33" s="65" t="s">
        <v>1285</v>
      </c>
      <c r="L33" s="65" t="s">
        <v>1165</v>
      </c>
    </row>
    <row r="34" spans="2:13" s="65" customFormat="1" ht="84" customHeight="1">
      <c r="B34" s="65" t="s">
        <v>1262</v>
      </c>
      <c r="D34" s="66" t="s">
        <v>1263</v>
      </c>
      <c r="G34" s="65" t="s">
        <v>1264</v>
      </c>
      <c r="H34" s="65" t="s">
        <v>1266</v>
      </c>
      <c r="J34" s="65" t="s">
        <v>1265</v>
      </c>
      <c r="K34" s="65" t="s">
        <v>1303</v>
      </c>
      <c r="L34" s="65" t="s">
        <v>1286</v>
      </c>
      <c r="M34" s="65" t="s">
        <v>1017</v>
      </c>
    </row>
    <row r="35" spans="2:12" s="96" customFormat="1" ht="216.75" customHeight="1">
      <c r="B35" s="96" t="s">
        <v>895</v>
      </c>
      <c r="D35" s="101" t="s">
        <v>1263</v>
      </c>
      <c r="G35" s="96" t="s">
        <v>854</v>
      </c>
      <c r="H35" s="96" t="s">
        <v>1267</v>
      </c>
      <c r="K35" s="96" t="s">
        <v>1287</v>
      </c>
      <c r="L35" s="96" t="s">
        <v>1288</v>
      </c>
    </row>
    <row r="36" spans="2:12" s="89" customFormat="1" ht="51" customHeight="1">
      <c r="B36" s="89" t="s">
        <v>1269</v>
      </c>
      <c r="D36" s="102" t="s">
        <v>1263</v>
      </c>
      <c r="G36" s="89" t="s">
        <v>178</v>
      </c>
      <c r="H36" s="89" t="s">
        <v>1268</v>
      </c>
      <c r="K36" s="89" t="s">
        <v>813</v>
      </c>
      <c r="L36" s="89" t="s">
        <v>9</v>
      </c>
    </row>
    <row r="37" spans="2:12" s="89" customFormat="1" ht="68.25" customHeight="1">
      <c r="B37" s="89" t="s">
        <v>1269</v>
      </c>
      <c r="D37" s="102" t="s">
        <v>1263</v>
      </c>
      <c r="G37" s="89" t="s">
        <v>1170</v>
      </c>
      <c r="H37" s="89" t="s">
        <v>1270</v>
      </c>
      <c r="K37" s="89" t="s">
        <v>1386</v>
      </c>
      <c r="L37" s="89" t="s">
        <v>1389</v>
      </c>
    </row>
    <row r="38" spans="2:12" s="89" customFormat="1" ht="101.25" customHeight="1">
      <c r="B38" s="89" t="s">
        <v>895</v>
      </c>
      <c r="D38" s="102" t="s">
        <v>1263</v>
      </c>
      <c r="G38" s="89" t="s">
        <v>178</v>
      </c>
      <c r="H38" s="89" t="s">
        <v>1271</v>
      </c>
      <c r="K38" s="89" t="s">
        <v>813</v>
      </c>
      <c r="L38" s="89" t="s">
        <v>9</v>
      </c>
    </row>
    <row r="39" spans="2:12" s="98" customFormat="1" ht="25.5">
      <c r="B39" s="98" t="s">
        <v>1217</v>
      </c>
      <c r="D39" s="103" t="s">
        <v>1263</v>
      </c>
      <c r="G39" s="98" t="s">
        <v>1274</v>
      </c>
      <c r="H39" s="98" t="s">
        <v>1272</v>
      </c>
      <c r="K39" s="98" t="s">
        <v>968</v>
      </c>
      <c r="L39" s="98" t="s">
        <v>9</v>
      </c>
    </row>
    <row r="40" spans="2:12" s="98" customFormat="1" ht="114.75" customHeight="1">
      <c r="B40" s="98" t="s">
        <v>1217</v>
      </c>
      <c r="D40" s="103" t="s">
        <v>1263</v>
      </c>
      <c r="G40" s="98" t="s">
        <v>1275</v>
      </c>
      <c r="H40" s="98" t="s">
        <v>1273</v>
      </c>
      <c r="K40" s="98" t="s">
        <v>1289</v>
      </c>
      <c r="L40" s="98" t="s">
        <v>9</v>
      </c>
    </row>
    <row r="41" spans="2:12" s="89" customFormat="1" ht="25.5">
      <c r="B41" s="89" t="s">
        <v>368</v>
      </c>
      <c r="D41" s="102" t="s">
        <v>1263</v>
      </c>
      <c r="G41" s="89" t="s">
        <v>1276</v>
      </c>
      <c r="H41" s="89" t="s">
        <v>1280</v>
      </c>
      <c r="K41" s="89" t="s">
        <v>813</v>
      </c>
      <c r="L41" s="89" t="s">
        <v>9</v>
      </c>
    </row>
    <row r="42" spans="2:12" s="89" customFormat="1" ht="85.5" customHeight="1">
      <c r="B42" s="89" t="s">
        <v>1277</v>
      </c>
      <c r="D42" s="102" t="s">
        <v>1263</v>
      </c>
      <c r="G42" s="89" t="s">
        <v>1278</v>
      </c>
      <c r="H42" s="89" t="s">
        <v>1279</v>
      </c>
      <c r="K42" s="89" t="s">
        <v>1300</v>
      </c>
      <c r="L42" s="89" t="s">
        <v>9</v>
      </c>
    </row>
    <row r="43" spans="2:12" s="89" customFormat="1" ht="60.75" customHeight="1">
      <c r="B43" s="89" t="s">
        <v>1290</v>
      </c>
      <c r="D43" s="102" t="s">
        <v>1291</v>
      </c>
      <c r="G43" s="89" t="s">
        <v>854</v>
      </c>
      <c r="H43" s="89" t="s">
        <v>1292</v>
      </c>
      <c r="K43" s="89" t="s">
        <v>813</v>
      </c>
      <c r="L43" s="89" t="s">
        <v>9</v>
      </c>
    </row>
    <row r="44" spans="2:12" s="89" customFormat="1" ht="178.5">
      <c r="B44" s="89" t="s">
        <v>895</v>
      </c>
      <c r="D44" s="102" t="s">
        <v>1291</v>
      </c>
      <c r="G44" s="89" t="s">
        <v>854</v>
      </c>
      <c r="H44" s="89" t="s">
        <v>1293</v>
      </c>
      <c r="K44" s="89" t="s">
        <v>1298</v>
      </c>
      <c r="L44" s="89" t="s">
        <v>9</v>
      </c>
    </row>
    <row r="45" spans="2:12" s="89" customFormat="1" ht="76.5" customHeight="1">
      <c r="B45" s="89" t="s">
        <v>895</v>
      </c>
      <c r="D45" s="102" t="s">
        <v>1291</v>
      </c>
      <c r="G45" s="89" t="s">
        <v>1264</v>
      </c>
      <c r="H45" s="89" t="s">
        <v>1294</v>
      </c>
      <c r="K45" s="89" t="s">
        <v>1299</v>
      </c>
      <c r="L45" s="89" t="s">
        <v>9</v>
      </c>
    </row>
    <row r="46" spans="2:12" s="89" customFormat="1" ht="38.25">
      <c r="B46" s="89" t="s">
        <v>368</v>
      </c>
      <c r="D46" s="102" t="s">
        <v>1291</v>
      </c>
      <c r="G46" s="89" t="s">
        <v>854</v>
      </c>
      <c r="H46" s="89" t="s">
        <v>1295</v>
      </c>
      <c r="K46" s="89" t="s">
        <v>813</v>
      </c>
      <c r="L46" s="89" t="s">
        <v>9</v>
      </c>
    </row>
    <row r="47" spans="2:12" s="89" customFormat="1" ht="140.25">
      <c r="B47" s="89" t="s">
        <v>368</v>
      </c>
      <c r="D47" s="102" t="s">
        <v>1291</v>
      </c>
      <c r="G47" s="89" t="s">
        <v>1296</v>
      </c>
      <c r="H47" s="89" t="s">
        <v>1297</v>
      </c>
      <c r="K47" s="89" t="s">
        <v>813</v>
      </c>
      <c r="L47" s="89" t="s">
        <v>9</v>
      </c>
    </row>
    <row r="48" spans="2:12" s="89" customFormat="1" ht="89.25">
      <c r="B48" s="89" t="s">
        <v>368</v>
      </c>
      <c r="D48" s="102" t="s">
        <v>1291</v>
      </c>
      <c r="G48" s="89" t="s">
        <v>1296</v>
      </c>
      <c r="H48" s="89" t="s">
        <v>1301</v>
      </c>
      <c r="K48" s="89" t="s">
        <v>813</v>
      </c>
      <c r="L48" s="89" t="s">
        <v>9</v>
      </c>
    </row>
    <row r="49" spans="2:12" s="89" customFormat="1" ht="191.25">
      <c r="B49" s="89" t="s">
        <v>1382</v>
      </c>
      <c r="D49" s="102" t="s">
        <v>1383</v>
      </c>
      <c r="G49" s="89" t="s">
        <v>854</v>
      </c>
      <c r="H49" s="89" t="s">
        <v>1384</v>
      </c>
      <c r="K49" s="89" t="s">
        <v>1385</v>
      </c>
      <c r="L49" s="89" t="s">
        <v>1404</v>
      </c>
    </row>
    <row r="50" spans="2:12" s="89" customFormat="1" ht="25.5">
      <c r="B50" s="89" t="s">
        <v>1382</v>
      </c>
      <c r="D50" s="91">
        <v>41000</v>
      </c>
      <c r="G50" s="89" t="s">
        <v>178</v>
      </c>
      <c r="H50" s="89" t="s">
        <v>1390</v>
      </c>
      <c r="K50" s="89" t="s">
        <v>813</v>
      </c>
      <c r="L50" s="89" t="s">
        <v>1404</v>
      </c>
    </row>
    <row r="51" spans="2:12" s="89" customFormat="1" ht="38.25">
      <c r="B51" s="89" t="s">
        <v>1382</v>
      </c>
      <c r="D51" s="91">
        <v>41000</v>
      </c>
      <c r="G51" s="89" t="s">
        <v>1264</v>
      </c>
      <c r="H51" s="89" t="s">
        <v>1391</v>
      </c>
      <c r="K51" s="89" t="s">
        <v>813</v>
      </c>
      <c r="L51" s="89" t="s">
        <v>1405</v>
      </c>
    </row>
    <row r="52" spans="2:12" s="89" customFormat="1" ht="63.75">
      <c r="B52" s="89" t="s">
        <v>1382</v>
      </c>
      <c r="D52" s="91">
        <v>41000</v>
      </c>
      <c r="G52" s="89" t="s">
        <v>1264</v>
      </c>
      <c r="H52" s="89" t="s">
        <v>1403</v>
      </c>
      <c r="K52" s="89" t="s">
        <v>1407</v>
      </c>
      <c r="L52" s="89" t="s">
        <v>1408</v>
      </c>
    </row>
    <row r="53" spans="2:12" s="89" customFormat="1" ht="255">
      <c r="B53" s="89" t="s">
        <v>1382</v>
      </c>
      <c r="D53" s="91">
        <v>41000</v>
      </c>
      <c r="G53" s="89" t="s">
        <v>632</v>
      </c>
      <c r="H53" s="89" t="s">
        <v>1394</v>
      </c>
      <c r="K53" s="89" t="s">
        <v>1409</v>
      </c>
      <c r="L53" s="89" t="s">
        <v>1410</v>
      </c>
    </row>
    <row r="54" spans="2:12" s="89" customFormat="1" ht="27">
      <c r="B54" s="89" t="s">
        <v>1382</v>
      </c>
      <c r="D54" s="91">
        <v>41000</v>
      </c>
      <c r="G54" s="89" t="s">
        <v>1264</v>
      </c>
      <c r="H54" s="89" t="s">
        <v>1395</v>
      </c>
      <c r="K54" s="89" t="s">
        <v>1402</v>
      </c>
      <c r="L54" s="89" t="s">
        <v>1404</v>
      </c>
    </row>
    <row r="55" spans="2:12" ht="51">
      <c r="B55" s="2" t="s">
        <v>1382</v>
      </c>
      <c r="D55" s="38">
        <v>41000</v>
      </c>
      <c r="G55" s="2" t="s">
        <v>632</v>
      </c>
      <c r="H55" s="2" t="s">
        <v>1392</v>
      </c>
      <c r="K55" s="2" t="s">
        <v>1393</v>
      </c>
      <c r="L55" s="2" t="s">
        <v>1400</v>
      </c>
    </row>
    <row r="56" spans="2:12" ht="38.25">
      <c r="B56" s="2" t="s">
        <v>1382</v>
      </c>
      <c r="D56" s="38">
        <v>41000</v>
      </c>
      <c r="G56" s="2" t="s">
        <v>1170</v>
      </c>
      <c r="H56" s="2" t="s">
        <v>1396</v>
      </c>
      <c r="K56" s="2" t="s">
        <v>1399</v>
      </c>
      <c r="L56" s="2" t="s">
        <v>1400</v>
      </c>
    </row>
    <row r="57" spans="2:12" ht="38.25">
      <c r="B57" s="2" t="s">
        <v>1382</v>
      </c>
      <c r="D57" s="38">
        <v>41000</v>
      </c>
      <c r="G57" s="2" t="s">
        <v>1170</v>
      </c>
      <c r="H57" s="2" t="s">
        <v>1397</v>
      </c>
      <c r="K57" s="2" t="s">
        <v>1399</v>
      </c>
      <c r="L57" s="2" t="s">
        <v>1400</v>
      </c>
    </row>
    <row r="58" spans="2:12" ht="38.25">
      <c r="B58" s="2" t="s">
        <v>1382</v>
      </c>
      <c r="D58" s="38">
        <v>41000</v>
      </c>
      <c r="G58" s="2" t="s">
        <v>1170</v>
      </c>
      <c r="H58" s="2" t="s">
        <v>1398</v>
      </c>
      <c r="K58" s="2" t="s">
        <v>1399</v>
      </c>
      <c r="L58" s="2" t="s">
        <v>1400</v>
      </c>
    </row>
    <row r="59" spans="2:10" ht="102">
      <c r="B59" s="2" t="s">
        <v>1416</v>
      </c>
      <c r="D59" s="39" t="s">
        <v>1414</v>
      </c>
      <c r="G59" s="2" t="s">
        <v>1415</v>
      </c>
      <c r="H59" s="2" t="s">
        <v>1417</v>
      </c>
      <c r="J59" s="2" t="s">
        <v>1418</v>
      </c>
    </row>
    <row r="60" spans="2:8" ht="165.75">
      <c r="B60" s="2" t="s">
        <v>1269</v>
      </c>
      <c r="D60" s="39" t="s">
        <v>1414</v>
      </c>
      <c r="G60" s="2" t="s">
        <v>854</v>
      </c>
      <c r="H60" s="2" t="s">
        <v>1419</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9.140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I1">
      <pane ySplit="1" topLeftCell="A20" activePane="bottomLeft" state="frozen"/>
      <selection pane="topLeft" activeCell="H1" sqref="H1"/>
      <selection pane="bottomLeft" activeCell="L20" sqref="L20"/>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57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1230</v>
      </c>
      <c r="L8" s="58"/>
      <c r="M8" s="58" t="s">
        <v>1228</v>
      </c>
      <c r="N8" s="43" t="s">
        <v>1229</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1255</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1256</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1227</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1226</v>
      </c>
      <c r="P121" s="43" t="s">
        <v>1197</v>
      </c>
    </row>
    <row r="122" spans="2:16" s="43" customFormat="1" ht="25.5">
      <c r="B122" s="43" t="s">
        <v>764</v>
      </c>
      <c r="D122" s="51">
        <v>40603</v>
      </c>
      <c r="G122" s="43" t="s">
        <v>1175</v>
      </c>
      <c r="H122" s="43" t="s">
        <v>1177</v>
      </c>
      <c r="L122" s="43" t="s">
        <v>1226</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1220</v>
      </c>
      <c r="G133" s="2" t="s">
        <v>1164</v>
      </c>
      <c r="H133" s="2" t="s">
        <v>1221</v>
      </c>
      <c r="J133" s="2" t="s">
        <v>1225</v>
      </c>
      <c r="L133" s="2" t="s">
        <v>1165</v>
      </c>
    </row>
    <row r="134" spans="2:12" ht="25.5">
      <c r="B134" s="2" t="s">
        <v>764</v>
      </c>
      <c r="D134" s="39" t="s">
        <v>1220</v>
      </c>
      <c r="G134" s="2" t="s">
        <v>773</v>
      </c>
      <c r="H134" s="2" t="s">
        <v>1222</v>
      </c>
      <c r="J134" s="2" t="s">
        <v>1225</v>
      </c>
      <c r="L134" s="2" t="s">
        <v>1165</v>
      </c>
    </row>
    <row r="135" spans="2:10" ht="51">
      <c r="B135" s="2" t="s">
        <v>764</v>
      </c>
      <c r="D135" s="39" t="s">
        <v>1220</v>
      </c>
      <c r="G135" s="2" t="s">
        <v>1224</v>
      </c>
      <c r="H135" s="2" t="s">
        <v>1223</v>
      </c>
      <c r="J135" s="2" t="s">
        <v>1225</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r:id="rId43"/>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57421875" style="2" customWidth="1"/>
    <col min="7" max="7" width="61.57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57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293.2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44.25">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76.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5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r:id="rId157"/>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57421875" style="0" customWidth="1"/>
    <col min="3" max="3" width="19.57421875" style="0" customWidth="1"/>
    <col min="4" max="4" width="20.57421875" style="0" customWidth="1"/>
    <col min="5" max="5" width="19.140625" style="0" customWidth="1"/>
    <col min="6" max="6" width="23.00390625" style="0" customWidth="1"/>
    <col min="7" max="7" width="32.57421875" style="0" customWidth="1"/>
    <col min="8" max="8" width="29.57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57421875" style="0" customWidth="1"/>
    <col min="6" max="6" width="24.140625" style="0" customWidth="1"/>
    <col min="7" max="7" width="44.57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A1">
      <selection activeCell="A12" sqref="A12"/>
    </sheetView>
  </sheetViews>
  <sheetFormatPr defaultColWidth="9.140625" defaultRowHeight="12.75"/>
  <cols>
    <col min="1" max="1" width="37.00390625" style="0" customWidth="1"/>
    <col min="2" max="2" width="28.28125" style="0" customWidth="1"/>
    <col min="3" max="3" width="9.140625" style="0" customWidth="1"/>
    <col min="4" max="6" width="28.00390625" style="0" customWidth="1"/>
    <col min="17" max="17" width="62.00390625" style="0" customWidth="1"/>
  </cols>
  <sheetData>
    <row r="1" spans="1:33" s="77" customFormat="1" ht="48" customHeight="1">
      <c r="A1" s="70" t="s">
        <v>1305</v>
      </c>
      <c r="B1" s="70" t="s">
        <v>1306</v>
      </c>
      <c r="C1" s="70" t="s">
        <v>1307</v>
      </c>
      <c r="D1" s="71" t="s">
        <v>1308</v>
      </c>
      <c r="E1" s="72" t="s">
        <v>1309</v>
      </c>
      <c r="F1" s="73" t="s">
        <v>1310</v>
      </c>
      <c r="G1" s="73" t="s">
        <v>1311</v>
      </c>
      <c r="H1" s="70" t="s">
        <v>1312</v>
      </c>
      <c r="I1" s="70" t="s">
        <v>1313</v>
      </c>
      <c r="J1" s="70" t="s">
        <v>1314</v>
      </c>
      <c r="K1" s="70" t="s">
        <v>1315</v>
      </c>
      <c r="L1" s="70" t="s">
        <v>1316</v>
      </c>
      <c r="M1" s="72" t="s">
        <v>1317</v>
      </c>
      <c r="N1" s="70" t="s">
        <v>1318</v>
      </c>
      <c r="O1" s="71" t="s">
        <v>1319</v>
      </c>
      <c r="P1" s="70" t="s">
        <v>1320</v>
      </c>
      <c r="Q1" s="73" t="s">
        <v>425</v>
      </c>
      <c r="R1" s="74" t="s">
        <v>1321</v>
      </c>
      <c r="S1" s="74" t="s">
        <v>1322</v>
      </c>
      <c r="T1" s="74" t="s">
        <v>1323</v>
      </c>
      <c r="U1" s="75" t="s">
        <v>1324</v>
      </c>
      <c r="V1" s="75" t="s">
        <v>1325</v>
      </c>
      <c r="W1" s="76" t="s">
        <v>1326</v>
      </c>
      <c r="X1" s="76" t="s">
        <v>1327</v>
      </c>
      <c r="Y1" s="76" t="s">
        <v>1328</v>
      </c>
      <c r="Z1" s="76" t="s">
        <v>1329</v>
      </c>
      <c r="AA1" s="76" t="s">
        <v>1330</v>
      </c>
      <c r="AB1" s="76" t="s">
        <v>1331</v>
      </c>
      <c r="AC1" s="76" t="s">
        <v>1332</v>
      </c>
      <c r="AD1" s="76" t="s">
        <v>1333</v>
      </c>
      <c r="AE1" s="76" t="s">
        <v>1334</v>
      </c>
      <c r="AF1" s="74" t="s">
        <v>1335</v>
      </c>
      <c r="AG1" s="74" t="s">
        <v>1336</v>
      </c>
    </row>
    <row r="2" spans="1:33" s="1" customFormat="1" ht="12.75">
      <c r="A2" s="78" t="str">
        <f>SUBSTITUTE(SUBSTITUTE(CONCATENATE(IF(C2="","",CONCATENATE(C2,"")),"",D2)," ",""),"'","")</f>
        <v>ProjectReference</v>
      </c>
      <c r="B2" s="78" t="str">
        <f>CONCATENATE(D2,". Details")</f>
        <v>Project Reference. Details</v>
      </c>
      <c r="C2" s="78"/>
      <c r="D2" s="78" t="s">
        <v>1337</v>
      </c>
      <c r="E2" s="78"/>
      <c r="F2" s="78"/>
      <c r="G2" s="78"/>
      <c r="H2" s="78"/>
      <c r="I2" s="78"/>
      <c r="J2" s="78"/>
      <c r="K2" s="78"/>
      <c r="L2" s="78"/>
      <c r="M2" s="78"/>
      <c r="N2" s="78"/>
      <c r="O2" s="78"/>
      <c r="P2" s="78" t="s">
        <v>1338</v>
      </c>
      <c r="Q2" s="78" t="s">
        <v>1339</v>
      </c>
      <c r="R2" s="78"/>
      <c r="S2" s="78"/>
      <c r="T2" s="78" t="s">
        <v>1340</v>
      </c>
      <c r="U2" s="78"/>
      <c r="V2" s="78"/>
      <c r="W2" s="78"/>
      <c r="X2" s="78"/>
      <c r="Y2" s="78"/>
      <c r="Z2" s="78"/>
      <c r="AA2" s="78"/>
      <c r="AB2" s="78"/>
      <c r="AC2" s="78"/>
      <c r="AD2" s="78"/>
      <c r="AE2" s="78"/>
      <c r="AF2" s="78"/>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1337</v>
      </c>
      <c r="F3" s="7"/>
      <c r="G3" s="1" t="s">
        <v>1341</v>
      </c>
      <c r="H3" s="7" t="str">
        <f>IF(F3&lt;&gt;"",CONCATENATE(F3," ",G3),G3)</f>
        <v>Identifier</v>
      </c>
      <c r="I3" s="1" t="s">
        <v>1341</v>
      </c>
      <c r="J3" s="7"/>
      <c r="K3" s="7" t="str">
        <f>IF(J3&lt;&gt;"",CONCATENATE(J3,"_ ",I3,". Type"),CONCATENATE(I3,". Type"))</f>
        <v>Identifier. Type</v>
      </c>
      <c r="L3" s="7"/>
      <c r="M3" s="7"/>
      <c r="N3" s="7"/>
      <c r="O3" s="79" t="s">
        <v>1342</v>
      </c>
      <c r="P3" s="1" t="s">
        <v>1343</v>
      </c>
      <c r="Q3" s="33" t="s">
        <v>1344</v>
      </c>
      <c r="R3" s="7"/>
      <c r="S3" s="7"/>
      <c r="T3" s="80"/>
      <c r="U3" s="7"/>
      <c r="V3" s="7"/>
      <c r="X3" s="7"/>
      <c r="Y3" s="7"/>
      <c r="Z3" s="7"/>
      <c r="AA3" s="7"/>
      <c r="AB3" s="7"/>
      <c r="AC3" s="7"/>
      <c r="AD3" s="7"/>
      <c r="AE3" s="7"/>
      <c r="AF3" s="7"/>
      <c r="AG3" s="7"/>
    </row>
    <row r="4" spans="1:31" s="81" customFormat="1" ht="13.5" customHeight="1">
      <c r="A4" s="81" t="s">
        <v>1345</v>
      </c>
      <c r="B4" s="81" t="str">
        <f t="shared" si="0"/>
        <v>Project Reference. UUID. Identifier</v>
      </c>
      <c r="D4" s="81" t="s">
        <v>1337</v>
      </c>
      <c r="G4" s="81" t="s">
        <v>1345</v>
      </c>
      <c r="H4" s="81" t="s">
        <v>1345</v>
      </c>
      <c r="I4" s="81" t="s">
        <v>1341</v>
      </c>
      <c r="K4" s="81" t="s">
        <v>1346</v>
      </c>
      <c r="O4" s="81" t="s">
        <v>1347</v>
      </c>
      <c r="P4" s="81" t="s">
        <v>1343</v>
      </c>
      <c r="Q4" s="81" t="s">
        <v>1348</v>
      </c>
      <c r="T4" s="81" t="s">
        <v>1349</v>
      </c>
      <c r="W4" s="81" t="s">
        <v>429</v>
      </c>
      <c r="X4" s="81" t="s">
        <v>1350</v>
      </c>
      <c r="Y4" s="81" t="s">
        <v>1351</v>
      </c>
      <c r="Z4" s="81" t="s">
        <v>1350</v>
      </c>
      <c r="AA4" s="81" t="s">
        <v>1350</v>
      </c>
      <c r="AB4" s="81" t="s">
        <v>1350</v>
      </c>
      <c r="AC4" s="81" t="s">
        <v>1350</v>
      </c>
      <c r="AD4" s="81" t="s">
        <v>1350</v>
      </c>
      <c r="AE4" s="81" t="s">
        <v>1352</v>
      </c>
    </row>
    <row r="5" spans="1:30" s="81" customFormat="1" ht="25.5">
      <c r="A5" s="81" t="str">
        <f>SUBSTITUTE(SUBSTITUTE(CONCATENATE(IF(E5="Universally Unique","UU",E5),IF(G5&lt;&gt;I5,H5,F5),CONCATENATE(IF(I5="Identifier","ID",IF(I5="Text","",I5))))," ",""),"'","")</f>
        <v>IssueDate</v>
      </c>
      <c r="B5" s="81" t="str">
        <f t="shared" si="0"/>
        <v>Project Reference. Issue Date. Date</v>
      </c>
      <c r="D5" s="81" t="s">
        <v>1337</v>
      </c>
      <c r="F5" s="81" t="s">
        <v>673</v>
      </c>
      <c r="G5" s="81" t="s">
        <v>1353</v>
      </c>
      <c r="H5" s="81" t="s">
        <v>1354</v>
      </c>
      <c r="I5" s="81" t="s">
        <v>1353</v>
      </c>
      <c r="K5" s="81" t="s">
        <v>1355</v>
      </c>
      <c r="O5" s="81" t="s">
        <v>1347</v>
      </c>
      <c r="P5" s="81" t="s">
        <v>1343</v>
      </c>
      <c r="Q5" s="81" t="s">
        <v>1356</v>
      </c>
      <c r="T5" s="81" t="s">
        <v>1340</v>
      </c>
      <c r="W5" s="81" t="s">
        <v>429</v>
      </c>
      <c r="X5" s="81" t="s">
        <v>1350</v>
      </c>
      <c r="Y5" s="81" t="s">
        <v>1351</v>
      </c>
      <c r="Z5" s="81" t="s">
        <v>1350</v>
      </c>
      <c r="AA5" s="81" t="s">
        <v>1350</v>
      </c>
      <c r="AB5" s="81" t="s">
        <v>1350</v>
      </c>
      <c r="AC5" s="81" t="s">
        <v>1350</v>
      </c>
      <c r="AD5" s="81" t="s">
        <v>1350</v>
      </c>
    </row>
    <row r="6" spans="1:33" s="1" customFormat="1" ht="51">
      <c r="A6" s="82" t="str">
        <f>SUBSTITUTE(SUBSTITUTE(CONCATENATE(IF(E6="Universally Unique","UU",E6),F6,IF(H6&lt;&gt;I6,H6,""),CONCATENATE(IF(I6="Identifier","ID",IF(I6="Text","",I6))))," ",""),"'","")</f>
        <v>WorkPhaseReference</v>
      </c>
      <c r="B6" s="82" t="str">
        <f t="shared" si="0"/>
        <v>Project Reference. Work Phase Reference</v>
      </c>
      <c r="C6" s="82"/>
      <c r="D6" s="82" t="s">
        <v>1337</v>
      </c>
      <c r="E6" s="82"/>
      <c r="F6" s="82"/>
      <c r="G6" s="82"/>
      <c r="H6" s="82" t="str">
        <f>M6</f>
        <v>Work Phase Reference</v>
      </c>
      <c r="I6" s="82" t="str">
        <f>M6</f>
        <v>Work Phase Reference</v>
      </c>
      <c r="J6" s="82"/>
      <c r="K6" s="82"/>
      <c r="L6" s="82"/>
      <c r="M6" s="82" t="s">
        <v>1357</v>
      </c>
      <c r="N6" s="82"/>
      <c r="O6" s="82" t="s">
        <v>1358</v>
      </c>
      <c r="P6" s="82" t="s">
        <v>1359</v>
      </c>
      <c r="Q6" s="82" t="s">
        <v>1360</v>
      </c>
      <c r="R6" s="82"/>
      <c r="S6" s="82"/>
      <c r="T6" s="82" t="s">
        <v>1361</v>
      </c>
      <c r="U6" s="82"/>
      <c r="V6" s="82"/>
      <c r="W6" s="82"/>
      <c r="X6" s="82"/>
      <c r="Y6" s="82"/>
      <c r="Z6" s="82"/>
      <c r="AA6" s="82"/>
      <c r="AB6" s="82"/>
      <c r="AC6" s="82"/>
      <c r="AD6" s="82"/>
      <c r="AE6" s="82"/>
      <c r="AF6" s="82"/>
      <c r="AG6" s="7"/>
    </row>
    <row r="7" spans="1:33" s="32" customFormat="1" ht="25.5">
      <c r="A7" s="83" t="str">
        <f>SUBSTITUTE(SUBSTITUTE(CONCATENATE(IF(C7="","",CONCATENATE(C7,"")),"",D7)," ",""),"'","")</f>
        <v>WorkPhaseReference</v>
      </c>
      <c r="B7" s="83" t="str">
        <f>CONCATENATE(D7,". Details")</f>
        <v>Work Phase Reference. Details</v>
      </c>
      <c r="C7" s="84"/>
      <c r="D7" s="85" t="s">
        <v>1357</v>
      </c>
      <c r="E7" s="84"/>
      <c r="F7" s="84"/>
      <c r="G7" s="84"/>
      <c r="H7" s="84"/>
      <c r="I7" s="84"/>
      <c r="J7" s="84"/>
      <c r="K7" s="84"/>
      <c r="L7" s="84"/>
      <c r="M7" s="84"/>
      <c r="N7" s="84"/>
      <c r="O7" s="86"/>
      <c r="P7" s="84" t="s">
        <v>1338</v>
      </c>
      <c r="Q7" s="85" t="s">
        <v>1362</v>
      </c>
      <c r="R7" s="84"/>
      <c r="S7" s="87"/>
      <c r="T7" s="88" t="s">
        <v>1349</v>
      </c>
      <c r="U7" s="84"/>
      <c r="V7" s="84"/>
      <c r="W7" s="84"/>
      <c r="X7" s="84"/>
      <c r="Y7" s="84"/>
      <c r="Z7" s="84"/>
      <c r="AA7" s="84"/>
      <c r="AB7" s="84"/>
      <c r="AC7" s="84"/>
      <c r="AD7" s="84"/>
      <c r="AE7" s="84"/>
      <c r="AF7" s="84"/>
      <c r="AG7" s="84"/>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1357</v>
      </c>
      <c r="F8" s="7"/>
      <c r="G8" s="1" t="s">
        <v>1341</v>
      </c>
      <c r="H8" s="7" t="str">
        <f>IF(F8&lt;&gt;"",CONCATENATE(F8," ",G8),G8)</f>
        <v>Identifier</v>
      </c>
      <c r="I8" s="1" t="s">
        <v>1341</v>
      </c>
      <c r="J8" s="7"/>
      <c r="K8" s="7" t="str">
        <f>IF(J8&lt;&gt;"",CONCATENATE(J8,"_ ",I8,". Type"),CONCATENATE(I8,". Type"))</f>
        <v>Identifier. Type</v>
      </c>
      <c r="L8" s="7"/>
      <c r="M8" s="7"/>
      <c r="N8" s="7"/>
      <c r="O8" s="79" t="s">
        <v>1347</v>
      </c>
      <c r="P8" s="1" t="s">
        <v>1343</v>
      </c>
      <c r="Q8" s="33" t="s">
        <v>1363</v>
      </c>
      <c r="R8" s="7"/>
      <c r="S8" s="7"/>
      <c r="T8" s="80"/>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1357</v>
      </c>
      <c r="E9" s="7"/>
      <c r="F9" s="7"/>
      <c r="G9" s="1" t="s">
        <v>1364</v>
      </c>
      <c r="H9" s="7" t="str">
        <f>IF(F9&lt;&gt;"",CONCATENATE(F9," ",G9),G9)</f>
        <v>Work Phase</v>
      </c>
      <c r="I9" s="1" t="s">
        <v>1365</v>
      </c>
      <c r="J9" s="7"/>
      <c r="K9" s="7" t="str">
        <f>IF(J9&lt;&gt;"",CONCATENATE(J9,"_ ",I9,". Type"),CONCATENATE(I9,". Type"))</f>
        <v>Code. Type</v>
      </c>
      <c r="L9" s="7"/>
      <c r="M9" s="7"/>
      <c r="N9" s="7"/>
      <c r="O9" s="79" t="s">
        <v>1347</v>
      </c>
      <c r="P9" s="7" t="s">
        <v>1343</v>
      </c>
      <c r="Q9" s="1" t="s">
        <v>1366</v>
      </c>
      <c r="R9" s="7"/>
      <c r="S9" s="7"/>
      <c r="T9" s="80" t="s">
        <v>1349</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1357</v>
      </c>
      <c r="E10" s="7"/>
      <c r="F10" s="7"/>
      <c r="G10" s="1" t="s">
        <v>1364</v>
      </c>
      <c r="H10" s="7" t="str">
        <f>IF(F10&lt;&gt;"",CONCATENATE(F10," ",G10),G10)</f>
        <v>Work Phase</v>
      </c>
      <c r="I10" s="7" t="s">
        <v>1367</v>
      </c>
      <c r="J10" s="7"/>
      <c r="K10" s="7" t="str">
        <f>IF(J10&lt;&gt;"",CONCATENATE(J10,"_ ",I10,". Type"),CONCATENATE(I10,". Type"))</f>
        <v>Text. Type</v>
      </c>
      <c r="L10" s="7"/>
      <c r="M10" s="7"/>
      <c r="N10" s="7"/>
      <c r="O10" s="79" t="s">
        <v>1358</v>
      </c>
      <c r="P10" s="7" t="s">
        <v>1343</v>
      </c>
      <c r="Q10" s="1" t="s">
        <v>1368</v>
      </c>
      <c r="R10" s="7"/>
      <c r="S10" s="7"/>
      <c r="T10" s="80" t="s">
        <v>1349</v>
      </c>
      <c r="U10" s="7"/>
      <c r="V10" s="7"/>
      <c r="W10" s="7"/>
      <c r="X10" s="7"/>
      <c r="Y10" s="7"/>
      <c r="Z10" s="7"/>
      <c r="AA10" s="7"/>
      <c r="AB10" s="7"/>
      <c r="AC10" s="7"/>
      <c r="AD10" s="7"/>
      <c r="AE10" s="7"/>
      <c r="AF10" s="7"/>
      <c r="AG10" s="7"/>
    </row>
    <row r="11" spans="1:30" s="81" customFormat="1" ht="25.5">
      <c r="A11" s="81" t="str">
        <f t="shared" si="1"/>
        <v>ProgressPercent</v>
      </c>
      <c r="B11" s="81" t="str">
        <f t="shared" si="0"/>
        <v>Work Phase Reference. Progress. Percent</v>
      </c>
      <c r="D11" s="1" t="s">
        <v>1357</v>
      </c>
      <c r="G11" s="81" t="s">
        <v>1369</v>
      </c>
      <c r="H11" s="7" t="str">
        <f>IF(F11&lt;&gt;"",CONCATENATE(F11," ",G11),G11)</f>
        <v>Progress</v>
      </c>
      <c r="I11" s="81" t="s">
        <v>1370</v>
      </c>
      <c r="K11" s="81" t="s">
        <v>1371</v>
      </c>
      <c r="O11" s="81" t="s">
        <v>1347</v>
      </c>
      <c r="P11" s="81" t="s">
        <v>1343</v>
      </c>
      <c r="Q11" s="81" t="s">
        <v>1372</v>
      </c>
      <c r="T11" s="81" t="s">
        <v>1340</v>
      </c>
      <c r="W11" s="81" t="s">
        <v>429</v>
      </c>
      <c r="X11" s="81" t="s">
        <v>1350</v>
      </c>
      <c r="Y11" s="81" t="s">
        <v>1351</v>
      </c>
      <c r="Z11" s="81" t="s">
        <v>1350</v>
      </c>
      <c r="AA11" s="81" t="s">
        <v>1350</v>
      </c>
      <c r="AB11" s="81" t="s">
        <v>1350</v>
      </c>
      <c r="AC11" s="81" t="s">
        <v>1350</v>
      </c>
      <c r="AD11" s="81" t="s">
        <v>1350</v>
      </c>
    </row>
    <row r="12" spans="1:30" s="81" customFormat="1" ht="25.5">
      <c r="A12" s="81" t="str">
        <f t="shared" si="1"/>
        <v>StartDate</v>
      </c>
      <c r="B12" s="81" t="str">
        <f t="shared" si="0"/>
        <v>Work Phase Reference. Start Date. Date</v>
      </c>
      <c r="D12" s="1" t="s">
        <v>1357</v>
      </c>
      <c r="F12" s="81" t="s">
        <v>1373</v>
      </c>
      <c r="G12" s="81" t="s">
        <v>1353</v>
      </c>
      <c r="H12" s="81" t="s">
        <v>1374</v>
      </c>
      <c r="I12" s="81" t="s">
        <v>1353</v>
      </c>
      <c r="K12" s="81" t="s">
        <v>1355</v>
      </c>
      <c r="O12" s="81" t="s">
        <v>1347</v>
      </c>
      <c r="P12" s="81" t="s">
        <v>1343</v>
      </c>
      <c r="Q12" s="81" t="s">
        <v>1375</v>
      </c>
      <c r="T12" s="81" t="s">
        <v>1361</v>
      </c>
      <c r="W12" s="81" t="s">
        <v>1350</v>
      </c>
      <c r="X12" s="81" t="s">
        <v>1350</v>
      </c>
      <c r="Y12" s="81" t="s">
        <v>1351</v>
      </c>
      <c r="Z12" s="81" t="s">
        <v>1350</v>
      </c>
      <c r="AA12" s="81" t="s">
        <v>1350</v>
      </c>
      <c r="AB12" s="81" t="s">
        <v>1350</v>
      </c>
      <c r="AC12" s="81" t="s">
        <v>1350</v>
      </c>
      <c r="AD12" s="81" t="s">
        <v>1350</v>
      </c>
    </row>
    <row r="13" spans="1:30" s="81" customFormat="1" ht="25.5">
      <c r="A13" s="81" t="str">
        <f t="shared" si="1"/>
        <v>EndDate</v>
      </c>
      <c r="B13" s="81" t="str">
        <f t="shared" si="0"/>
        <v>Work Phase Reference. End Date. Date</v>
      </c>
      <c r="D13" s="1" t="s">
        <v>1357</v>
      </c>
      <c r="F13" s="81" t="s">
        <v>1376</v>
      </c>
      <c r="G13" s="81" t="s">
        <v>1353</v>
      </c>
      <c r="H13" s="81" t="s">
        <v>1377</v>
      </c>
      <c r="I13" s="81" t="s">
        <v>1353</v>
      </c>
      <c r="K13" s="81" t="s">
        <v>1355</v>
      </c>
      <c r="O13" s="81" t="s">
        <v>1347</v>
      </c>
      <c r="P13" s="81" t="s">
        <v>1343</v>
      </c>
      <c r="Q13" s="81" t="s">
        <v>1378</v>
      </c>
      <c r="T13" s="81" t="s">
        <v>1361</v>
      </c>
      <c r="W13" s="81" t="s">
        <v>1350</v>
      </c>
      <c r="X13" s="81" t="s">
        <v>1350</v>
      </c>
      <c r="Y13" s="81" t="s">
        <v>1351</v>
      </c>
      <c r="Z13" s="81" t="s">
        <v>1350</v>
      </c>
      <c r="AA13" s="81" t="s">
        <v>1350</v>
      </c>
      <c r="AB13" s="81" t="s">
        <v>1350</v>
      </c>
      <c r="AC13" s="81" t="s">
        <v>1350</v>
      </c>
      <c r="AD13" s="81" t="s">
        <v>1350</v>
      </c>
    </row>
    <row r="14" spans="1:33" s="1" customFormat="1" ht="24" customHeight="1">
      <c r="A14" s="82" t="str">
        <f>SUBSTITUTE(SUBSTITUTE(CONCATENATE(IF(E14="Universally Unique","UU",E14),F14,IF(H14&lt;&gt;I14,H14,""),CONCATENATE(IF(I14="Identifier","ID",IF(I14="Text","",I14))))," ",""),"'","")</f>
        <v>WorkOrderDocumentReference</v>
      </c>
      <c r="B14" s="82" t="str">
        <f t="shared" si="0"/>
        <v>Work Phase Reference. Work Order_ Document Reference. Document Reference</v>
      </c>
      <c r="C14" s="82"/>
      <c r="D14" s="82" t="s">
        <v>1357</v>
      </c>
      <c r="E14" s="82" t="s">
        <v>1379</v>
      </c>
      <c r="F14" s="82"/>
      <c r="G14" s="82"/>
      <c r="H14" s="82" t="str">
        <f>M14</f>
        <v>Document Reference</v>
      </c>
      <c r="I14" s="82" t="str">
        <f>M14</f>
        <v>Document Reference</v>
      </c>
      <c r="J14" s="82"/>
      <c r="K14" s="82"/>
      <c r="L14" s="82"/>
      <c r="M14" s="82" t="s">
        <v>1380</v>
      </c>
      <c r="N14" s="82"/>
      <c r="O14" s="82" t="s">
        <v>1358</v>
      </c>
      <c r="P14" s="82" t="s">
        <v>1359</v>
      </c>
      <c r="Q14" s="82" t="s">
        <v>1381</v>
      </c>
      <c r="R14" s="82"/>
      <c r="S14" s="82"/>
      <c r="T14" s="82" t="s">
        <v>1361</v>
      </c>
      <c r="U14" s="82"/>
      <c r="V14" s="82"/>
      <c r="W14" s="82"/>
      <c r="X14" s="82"/>
      <c r="Y14" s="82"/>
      <c r="Z14" s="82"/>
      <c r="AA14" s="82"/>
      <c r="AB14" s="82"/>
      <c r="AC14" s="82"/>
      <c r="AD14" s="82"/>
      <c r="AE14" s="82"/>
      <c r="AF14" s="82"/>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Arianna</cp:lastModifiedBy>
  <dcterms:created xsi:type="dcterms:W3CDTF">2009-09-10T15:20:40Z</dcterms:created>
  <dcterms:modified xsi:type="dcterms:W3CDTF">2012-09-03T10:18:34Z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