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Order" sheetId="1" r:id="rId1"/>
    <sheet name="TBG17 UBL Order" sheetId="2" r:id="rId2"/>
  </sheets>
  <definedNames>
    <definedName name="BuiltIn_AutoFilter___1">"$Order.$#REF!$#REF!:$#REF!$#REF!"</definedName>
    <definedName name="Excel_BuiltIn_Print_Area_1___0">'Order'!$A$2:$AK$36</definedName>
    <definedName name="Excel_BuiltIn_Print_Titles_1___0">"$Order.$#REF!$#REF!:$#REF!$#REF!"</definedName>
    <definedName name="_xlnm.Print_Area" localSheetId="0">'Order'!$A$2:$AK$36</definedName>
    <definedName name="_xlnm.Print_Titles" localSheetId="0">'Order'!$2:$2</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D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E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F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G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J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M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N1" authorId="0">
      <text>
        <r>
          <rPr>
            <sz val="10"/>
            <rFont val="Arial"/>
            <family val="2"/>
          </rPr>
          <t>Associated Object Class:
Associated Object Class  is the Object Class at the other end of this association.
It will refer to another ABIE in this model.</t>
        </r>
      </text>
    </comment>
    <comment ref="O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P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Q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R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<sst xmlns="http://schemas.openxmlformats.org/spreadsheetml/2006/main" count="428" uniqueCount="428">
  <si>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</si>
  <si>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</si>
  <si>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</si>
  <si>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</si>
  <si>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</si>
  <si>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</si>
  <si>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</si>
  <si>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</si>
  <si>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</si>
  <si>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</si>
  <si>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</si>
  <si>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</si>
  <si>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</si>
  <si>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</si>
  <si>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</si>
  <si>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</si>
  <si>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</si>
  <si>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</si>
  <si>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</si>
  <si>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</si>
  <si>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</si>
  <si>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</si>
  <si>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</si>
  <si>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</si>
  <si>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</si>
  <si>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</si>
  <si>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</si>
  <si>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</si>
  <si>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</si>
  <si>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</si>
  <si>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</si>
  <si>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</si>
  <si>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</si>
  <si>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</si>
  <si>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Details</t>
  </si>
  <si>
    <t>Order</t>
  </si>
  <si>
    <t>Purchase Order</t>
  </si>
  <si>
    <t>ABIE</t>
  </si>
  <si>
    <t>a document that contains information directly relating to the economic event of ordering products.</t>
  </si>
  <si>
    <t>Order. Buyers_ Identifier. Identifier</t>
  </si>
  <si>
    <t>Order</t>
  </si>
  <si>
    <t>Buyers</t>
  </si>
  <si>
    <t>Identifier</t>
  </si>
  <si>
    <t>Identifier</t>
  </si>
  <si>
    <t>0..1</t>
  </si>
  <si>
    <t>BBIE</t>
  </si>
  <si>
    <t>a unique identification assigned to the Order in respect to the Buyer party</t>
  </si>
  <si>
    <t>Order. Sellers_ Identifier. Identifier</t>
  </si>
  <si>
    <t>Order</t>
  </si>
  <si>
    <t>Sellers</t>
  </si>
  <si>
    <t>Identifier</t>
  </si>
  <si>
    <t>Identifier</t>
  </si>
  <si>
    <t>0..1</t>
  </si>
  <si>
    <t>BBIE</t>
  </si>
  <si>
    <t>the identification given to an Order by the seller.</t>
  </si>
  <si>
    <t>Order. Copy. Indicator</t>
  </si>
  <si>
    <t>Order</t>
  </si>
  <si>
    <t>Copy</t>
  </si>
  <si>
    <t>Indicator</t>
  </si>
  <si>
    <t>0..1</t>
  </si>
  <si>
    <t>BBIE</t>
  </si>
  <si>
    <t>Indicates whether a document is a copy (true) or not (false)</t>
  </si>
  <si>
    <t>Order. Globally Unique_ Identifier. Identifier</t>
  </si>
  <si>
    <t>Order</t>
  </si>
  <si>
    <t>Globally Unique</t>
  </si>
  <si>
    <t>Identifier</t>
  </si>
  <si>
    <t>Identifier</t>
  </si>
  <si>
    <t>0..1</t>
  </si>
  <si>
    <t>BBIE</t>
  </si>
  <si>
    <t>a computer generated unique identifier for the document, which is guaranteed to be unique</t>
  </si>
  <si>
    <t>Order. Issue Date. Date</t>
  </si>
  <si>
    <t>Order</t>
  </si>
  <si>
    <t>Issue</t>
  </si>
  <si>
    <t>Date</t>
  </si>
  <si>
    <t>Date</t>
  </si>
  <si>
    <t>BBIE</t>
  </si>
  <si>
    <t>a date (and potentially time) stamp denoting when the Order was issued.</t>
  </si>
  <si>
    <t>Order. Note. Text</t>
  </si>
  <si>
    <t>Order</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</si>
  <si>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</si>
  <si>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</si>
  <si>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</si>
  <si>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</si>
  <si>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</si>
  <si>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 Acknowledgement Response. Code</t>
  </si>
  <si>
    <t>Order</t>
  </si>
  <si>
    <t>Acknowledgement</t>
  </si>
  <si>
    <t>Response</t>
  </si>
  <si>
    <t>Code</t>
  </si>
  <si>
    <t>Acknowledgement Response</t>
  </si>
  <si>
    <t>0..1</t>
  </si>
  <si>
    <t>BBIE</t>
  </si>
  <si>
    <t>specifies the type of Response for the Order that the Buyer requires from the Seller.</t>
  </si>
  <si>
    <t>Order. Transaction Currency. Code</t>
  </si>
  <si>
    <t>Order</t>
  </si>
  <si>
    <t>Transaction</t>
  </si>
  <si>
    <t>Currency</t>
  </si>
  <si>
    <t>Code</t>
  </si>
  <si>
    <t>Currency</t>
  </si>
  <si>
    <t>0..1</t>
  </si>
  <si>
    <t>BBIE</t>
  </si>
  <si>
    <t>the default currency of the transaction, to be used for Invoicing.</t>
  </si>
  <si>
    <t>Order. Pricing Currency. Code</t>
  </si>
  <si>
    <t>Order</t>
  </si>
  <si>
    <t>Pricing</t>
  </si>
  <si>
    <t>Currency</t>
  </si>
  <si>
    <t>Code</t>
  </si>
  <si>
    <t>Currency</t>
  </si>
  <si>
    <t>0..1</t>
  </si>
  <si>
    <t>BBIE</t>
  </si>
  <si>
    <t>the currency in which all pricing on the transaction will be specified.</t>
  </si>
  <si>
    <t>Order. Earliest Date. Date</t>
  </si>
  <si>
    <t>Order</t>
  </si>
  <si>
    <t>Earliest</t>
  </si>
  <si>
    <t>Date</t>
  </si>
  <si>
    <t>Date</t>
  </si>
  <si>
    <t>0..1</t>
  </si>
  <si>
    <t>BBIE</t>
  </si>
  <si>
    <t>the starting date on or after which Order should be considered valid</t>
  </si>
  <si>
    <t>Order. Expiry Date. Date</t>
  </si>
  <si>
    <t>Order</t>
  </si>
  <si>
    <t>Expiry</t>
  </si>
  <si>
    <t>Date</t>
  </si>
  <si>
    <t>Date</t>
  </si>
  <si>
    <t>0..1</t>
  </si>
  <si>
    <t>BBIE</t>
  </si>
  <si>
    <t>the date on or after which Order should be cancelled if not satisfied.</t>
  </si>
  <si>
    <t>Order. Validity Duration. Measure</t>
  </si>
  <si>
    <t>Order</t>
  </si>
  <si>
    <t>Validity</t>
  </si>
  <si>
    <t>Duration</t>
  </si>
  <si>
    <t>Measure</t>
  </si>
  <si>
    <t>0..1</t>
  </si>
  <si>
    <t>BBIE</t>
  </si>
  <si>
    <t>the period for which the Order is valid.</t>
  </si>
  <si>
    <t>Order. Tax Total. Amount</t>
  </si>
  <si>
    <t>Order</t>
  </si>
  <si>
    <t>Tax</t>
  </si>
  <si>
    <t>Total</t>
  </si>
  <si>
    <t>Amount</t>
  </si>
  <si>
    <t>UBL</t>
  </si>
  <si>
    <t>0..1</t>
  </si>
  <si>
    <t>BBIE</t>
  </si>
  <si>
    <t>the total tax amount to be paid for the Order.</t>
  </si>
  <si>
    <t>Order. Line_ Extension Total. Amount</t>
  </si>
  <si>
    <t>Order</t>
  </si>
  <si>
    <t>Line</t>
  </si>
  <si>
    <t>Extension</t>
  </si>
  <si>
    <t>Total</t>
  </si>
  <si>
    <t>Amount</t>
  </si>
  <si>
    <t>UBL</t>
  </si>
  <si>
    <t>0..1</t>
  </si>
  <si>
    <t>BBIE</t>
  </si>
  <si>
    <t>the total of line item extension amounts for the entire Order, but not adjusted by any payment settlement discount or taxation.</t>
  </si>
  <si>
    <t>Order. Total_ Packages Quantity. Quantity</t>
  </si>
  <si>
    <t>Order</t>
  </si>
  <si>
    <t>Total</t>
  </si>
  <si>
    <t>Packages</t>
  </si>
  <si>
    <t>Quantity</t>
  </si>
  <si>
    <t>Quantity</t>
  </si>
  <si>
    <t>0..1</t>
  </si>
  <si>
    <t>BBIE</t>
  </si>
  <si>
    <t>the count of the total number of packages contained in the Order.</t>
  </si>
  <si>
    <t>Order. Gross_ Weight. Measure</t>
  </si>
  <si>
    <t>Order</t>
  </si>
  <si>
    <t>Gross</t>
  </si>
  <si>
    <t>Weight</t>
  </si>
  <si>
    <t>Measure</t>
  </si>
  <si>
    <t>0..1</t>
  </si>
  <si>
    <t>BBIE</t>
  </si>
  <si>
    <t>the total gross weight of the order. (goods plus packaging plus transport equipment)</t>
  </si>
  <si>
    <t>Order. Net_ Weight. Measure</t>
  </si>
  <si>
    <t>Order</t>
  </si>
  <si>
    <t>Net</t>
  </si>
  <si>
    <t>Weight</t>
  </si>
  <si>
    <t>Measure</t>
  </si>
  <si>
    <t>0..1</t>
  </si>
  <si>
    <t>BBIE</t>
  </si>
  <si>
    <t>the total net weight of the order. (goods plus packaging)</t>
  </si>
  <si>
    <t>Order. Net Net_ Weight. Measure</t>
  </si>
  <si>
    <t>Order</t>
  </si>
  <si>
    <t>Net Net</t>
  </si>
  <si>
    <t>Weight</t>
  </si>
  <si>
    <t>Measure</t>
  </si>
  <si>
    <t>0..1</t>
  </si>
  <si>
    <t>BBIE</t>
  </si>
  <si>
    <t>the weight (mass) of the goods themselves without any packing.</t>
  </si>
  <si>
    <t>Order. Gross_ Volume. Measure</t>
  </si>
  <si>
    <t>Order</t>
  </si>
  <si>
    <t>Gross</t>
  </si>
  <si>
    <t>Volume</t>
  </si>
  <si>
    <t>Measure</t>
  </si>
  <si>
    <t>0..1</t>
  </si>
  <si>
    <t>BBIE</t>
  </si>
  <si>
    <t>the total volume of the goods plus packaging on the Order.</t>
  </si>
  <si>
    <t>Order. Net_ Volume. Measure</t>
  </si>
  <si>
    <t>Order</t>
  </si>
  <si>
    <t>Net</t>
  </si>
  <si>
    <t>Volume</t>
  </si>
  <si>
    <t>Measure</t>
  </si>
  <si>
    <t>0..1</t>
  </si>
  <si>
    <t>BBIE</t>
  </si>
  <si>
    <t>the total volume of the Order. (goods less packaging)</t>
  </si>
  <si>
    <t>Order. LineItem Count. Numeric</t>
  </si>
  <si>
    <t>Order</t>
  </si>
  <si>
    <t>LineItem</t>
  </si>
  <si>
    <t>Count</t>
  </si>
  <si>
    <t>Numeric</t>
  </si>
  <si>
    <t>0..1</t>
  </si>
  <si>
    <t>BBIE</t>
  </si>
  <si>
    <t>the number of line items</t>
  </si>
  <si>
    <t>Order. Contract_ Document Reference</t>
  </si>
  <si>
    <t>Order</t>
  </si>
  <si>
    <t>Contract</t>
  </si>
  <si>
    <t>Document Reference</t>
  </si>
  <si>
    <t>0..1</t>
  </si>
  <si>
    <t>ASBIE</t>
  </si>
  <si>
    <t>associates the Order with a previously agreed Contract.</t>
  </si>
  <si>
    <t>Order. Quote_ Document Reference</t>
  </si>
  <si>
    <t>Order</t>
  </si>
  <si>
    <t>Quote</t>
  </si>
  <si>
    <t>Document Reference</t>
  </si>
  <si>
    <t>0..1</t>
  </si>
  <si>
    <t>ASBIE</t>
  </si>
  <si>
    <t>associates the Order with a prior quote.</t>
  </si>
  <si>
    <t>Order. Additional_ Document Reference</t>
  </si>
  <si>
    <t>Order</t>
  </si>
  <si>
    <t>Additional</t>
  </si>
  <si>
    <t>Document Reference</t>
  </si>
  <si>
    <t>0..n</t>
  </si>
  <si>
    <t>ASBIE</t>
  </si>
  <si>
    <t>associates the Order with one or more other identification means</t>
  </si>
  <si>
    <t>Order. Buyer Party</t>
  </si>
  <si>
    <t>Order</t>
  </si>
  <si>
    <t>Buyer Party</t>
  </si>
  <si>
    <t>ASBIE</t>
  </si>
  <si>
    <t>associates the Order with information about the buyer involved in the transaction.</t>
  </si>
  <si>
    <t>Order. Seller Party</t>
  </si>
  <si>
    <t>Order</t>
  </si>
  <si>
    <t>Seller Party</t>
  </si>
  <si>
    <t>ASBIE</t>
  </si>
  <si>
    <t>associates the Order with information about the seller involved in the transaction.</t>
  </si>
  <si>
    <t>Order. Originator_ Party</t>
  </si>
  <si>
    <t>Order</t>
  </si>
  <si>
    <t>Originator</t>
  </si>
  <si>
    <t>Party</t>
  </si>
  <si>
    <t>0..1</t>
  </si>
  <si>
    <t>ASBIE</t>
  </si>
  <si>
    <t>associates the Order with information about the originator of the transaction.</t>
  </si>
  <si>
    <t>Order. Freight Forwarder_ Party</t>
  </si>
  <si>
    <t>Order</t>
  </si>
  <si>
    <t>Freight Forwarder</t>
  </si>
  <si>
    <t>Party</t>
  </si>
  <si>
    <t>Carrier</t>
  </si>
  <si>
    <t>0..1</t>
  </si>
  <si>
    <t>ASBIE</t>
  </si>
  <si>
    <t>associates the Order with information about the freight forwarder involved in the transaction.</t>
  </si>
  <si>
    <t>Order. Delivery</t>
  </si>
  <si>
    <t>Order</t>
  </si>
  <si>
    <t>Delivery</t>
  </si>
  <si>
    <t>0..n</t>
  </si>
  <si>
    <t>ASBIE</t>
  </si>
  <si>
    <t>associates the Order with a delivery  (or deliveries)</t>
  </si>
  <si>
    <t>Order. Delivery Terms</t>
  </si>
  <si>
    <t>Order</t>
  </si>
  <si>
    <t>Delivery Terms</t>
  </si>
  <si>
    <t>0..1</t>
  </si>
  <si>
    <t>ASBIE</t>
  </si>
  <si>
    <t>associates the Order with the delivery terms agreed between seller and buyer with regard to the delivery of goods.</t>
  </si>
  <si>
    <t>Order. Allowance Charge</t>
  </si>
  <si>
    <t>Order</t>
  </si>
  <si>
    <t>Allowance Charge</t>
  </si>
  <si>
    <t>0..n</t>
  </si>
  <si>
    <t>ASBIE</t>
  </si>
  <si>
    <t>associates the Order with one or more pricing components for overall charges allowances etc.</t>
  </si>
  <si>
    <t>Order. Sales Conditions</t>
  </si>
  <si>
    <t>Order</t>
  </si>
  <si>
    <t>Sales Conditions</t>
  </si>
  <si>
    <t>0..1</t>
  </si>
  <si>
    <t>ASBIE</t>
  </si>
  <si>
    <t>associates the Order with a sales condition applying to the whole order.</t>
  </si>
  <si>
    <t>Order. Destination_ Country</t>
  </si>
  <si>
    <t>Order</t>
  </si>
  <si>
    <t>Destination</t>
  </si>
  <si>
    <t>Country</t>
  </si>
  <si>
    <t>0..1</t>
  </si>
  <si>
    <t>ASBIE</t>
  </si>
  <si>
    <t>associates the Order with the country of destination (for Customs purposes).</t>
  </si>
  <si>
    <t>Order. Order Line</t>
  </si>
  <si>
    <t>Order</t>
  </si>
  <si>
    <t>Order Line</t>
  </si>
  <si>
    <t>1..n</t>
  </si>
  <si>
    <t>ASBIE</t>
  </si>
  <si>
    <t>associates the Order with one or more Line items.</t>
  </si>
  <si>
    <t>Order. Payment Means</t>
  </si>
  <si>
    <t>Order</t>
  </si>
  <si>
    <t>Payment Means</t>
  </si>
  <si>
    <t>0..1</t>
  </si>
  <si>
    <t>ASBIE</t>
  </si>
  <si>
    <t>associates the Order with the expected means of payment.</t>
  </si>
  <si>
    <t>END</t>
  </si>
  <si>
    <t>Source</t>
  </si>
  <si>
    <t>Identifier</t>
  </si>
  <si>
    <r>
      <rPr>
        <b/>
        <sz val="10"/>
        <rFont val="Arial"/>
        <family val="2"/>
      </rPr>
      <t xml:space="preserve">Dictionary Entry Name
</t>
    </r>
    <r>
      <rPr>
        <b/>
        <sz val="10"/>
        <rFont val="Arial"/>
        <family val="2"/>
      </rPr>
      <t>(auto generated)</t>
    </r>
  </si>
  <si>
    <t>ACC/ BCC/ ASCC/ ABIE/ BBIE/ ASBIE</t>
  </si>
  <si>
    <t>Definition</t>
  </si>
  <si>
    <t>Comment</t>
  </si>
  <si>
    <t>Object Class Qualifier(s)</t>
  </si>
  <si>
    <t>Object Class Term</t>
  </si>
  <si>
    <t>Property Term Qualifier(s)</t>
  </si>
  <si>
    <t>Property Term</t>
  </si>
  <si>
    <t>Data Type / Repesentation Term Qualifier(s)</t>
  </si>
  <si>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</si>
  <si>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</si>
  <si>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</si>
  <si>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</si>
  <si>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</si>
  <si>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</si>
  <si>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</si>
  <si>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</si>
  <si>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</si>
  <si>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</si>
  <si>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</si>
  <si>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</si>
  <si>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</si>
  <si>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</si>
  <si>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</si>
  <si>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</si>
  <si>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</si>
  <si>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</si>
  <si>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</si>
  <si>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</si>
  <si>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</si>
  <si>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</si>
  <si>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</si>
  <si>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</si>
  <si>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</si>
  <si>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</si>
  <si>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</si>
  <si>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</si>
  <si>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</si>
  <si>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</si>
  <si>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</si>
  <si>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</si>
  <si>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</si>
  <si>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</si>
  <si>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</si>
  <si>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</si>
  <si>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</si>
  <si>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</si>
  <si>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</si>
  <si>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</si>
  <si>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</si>
  <si>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</si>
  <si>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Localization Business Terms</t>
  </si>
  <si>
    <t>주문서</t>
  </si>
  <si>
    <t>구매자 부여 문서관리 ID</t>
  </si>
  <si>
    <t>판매자 부여 문서관리 ID</t>
  </si>
  <si>
    <t>사본여부</t>
  </si>
  <si>
    <t>전자문서ID</t>
  </si>
  <si>
    <t>발급일</t>
  </si>
  <si>
    <t>비고</t>
  </si>
  <si>
    <t>확인응답코드</t>
  </si>
  <si>
    <t>거래통화코드</t>
  </si>
  <si>
    <t>가격통화코드</t>
  </si>
  <si>
    <t>유효기간시작일</t>
  </si>
  <si>
    <t>유효기간종료일</t>
  </si>
  <si>
    <t>유효기간</t>
  </si>
  <si>
    <t>세금총액</t>
  </si>
  <si>
    <t>라인품목총액</t>
  </si>
  <si>
    <t>총포장수량</t>
  </si>
  <si>
    <t>총중량</t>
  </si>
  <si>
    <t>순중량</t>
  </si>
  <si>
    <t>제품중량</t>
  </si>
  <si>
    <t>총용적</t>
  </si>
  <si>
    <t>순용적</t>
  </si>
  <si>
    <t>라인품목수</t>
  </si>
  <si>
    <t>참조 계약문서</t>
  </si>
  <si>
    <t>참조 견적문서</t>
  </si>
  <si>
    <t>참조 추가문서</t>
  </si>
  <si>
    <t>구매자</t>
  </si>
  <si>
    <t>판매자</t>
  </si>
  <si>
    <t>실수요자</t>
  </si>
  <si>
    <t>화물운송자</t>
  </si>
  <si>
    <t>배송</t>
  </si>
  <si>
    <t>배송조건</t>
  </si>
  <si>
    <t>할인할증</t>
  </si>
  <si>
    <t>판매조건</t>
  </si>
  <si>
    <t>목적국</t>
  </si>
  <si>
    <t>주문라인품목</t>
  </si>
  <si>
    <t>지불수단</t>
  </si>
  <si>
    <t>Localization Definition</t>
  </si>
  <si>
    <t>제품을 주문하는 경제적 이벤트와 직접적으로 관련된 정보를 포함하고 있는 문서</t>
  </si>
  <si>
    <t>구매자와 관련하여 주문서에 부여된 고유의 식별자</t>
  </si>
  <si>
    <t>판매자가  주문서에 부여한 식별자</t>
  </si>
  <si>
    <r>
      <t>문서가</t>
    </r>
    <r>
      <rPr>
        <sz val="10"/>
        <rFont val="Arial"/>
        <family val="2"/>
      </rPr>
      <t xml:space="preserve"> </t>
    </r>
    <r>
      <rPr>
        <sz val="10"/>
        <rFont val="돋움"/>
        <family val="3"/>
      </rPr>
      <t>사본</t>
    </r>
    <r>
      <rPr>
        <sz val="10"/>
        <rFont val="Arial"/>
        <family val="2"/>
      </rPr>
      <t xml:space="preserve"> (</t>
    </r>
    <r>
      <rPr>
        <sz val="10"/>
        <rFont val="돋움"/>
        <family val="3"/>
      </rPr>
      <t>참</t>
    </r>
    <r>
      <rPr>
        <sz val="10"/>
        <rFont val="Arial"/>
        <family val="2"/>
      </rPr>
      <t xml:space="preserve">) </t>
    </r>
    <r>
      <rPr>
        <sz val="10"/>
        <rFont val="돋움"/>
        <family val="3"/>
      </rPr>
      <t>인지</t>
    </r>
    <r>
      <rPr>
        <sz val="10"/>
        <rFont val="Arial"/>
        <family val="2"/>
      </rPr>
      <t xml:space="preserve"> </t>
    </r>
    <r>
      <rPr>
        <sz val="10"/>
        <rFont val="돋움"/>
        <family val="3"/>
      </rPr>
      <t>아닌지</t>
    </r>
    <r>
      <rPr>
        <sz val="10"/>
        <rFont val="Arial"/>
        <family val="2"/>
      </rPr>
      <t xml:space="preserve"> (</t>
    </r>
    <r>
      <rPr>
        <sz val="10"/>
        <rFont val="돋움"/>
        <family val="3"/>
      </rPr>
      <t>거짓</t>
    </r>
    <r>
      <rPr>
        <sz val="10"/>
        <rFont val="Arial"/>
        <family val="2"/>
      </rPr>
      <t xml:space="preserve">) </t>
    </r>
    <r>
      <rPr>
        <sz val="10"/>
        <rFont val="돋움"/>
        <family val="3"/>
      </rPr>
      <t>명시</t>
    </r>
  </si>
  <si>
    <t>컴퓨터가 생성하는 문서의 고유 식별자로서, 문서의 유일성이 보장된다.</t>
  </si>
  <si>
    <t>주문서가 발행된 시점을 명기한 날짜 (시간도 포함 가능) 스탬프</t>
  </si>
  <si>
    <t>문서 전체 또는 문서 메시지와 관련된 모든 자유문장 형식의 내용을 포함한다. 이 요소는 다른 구조에 명시적으로 포함되어 있지 않은 메모나 다른 유사한 정보를 가지고 있을 수 도 있다.</t>
  </si>
  <si>
    <t>주문서에 대해 구매자가 판매자에게 요청하는 응답 유형을 명시</t>
  </si>
  <si>
    <t>송장 발행을 위해 사용되는 거래에 대한 기본 통화</t>
  </si>
  <si>
    <t>거래의 모든 가격에 명시되는 통화</t>
  </si>
  <si>
    <t>주문서가 효력을 발생하는 일자 또는 그 이후부터 유효한 것으로 간주되는 일자</t>
  </si>
  <si>
    <t>주문서의 효력이 상실되는 일자 또는 그 이후부터 상실한 것으로 간주되는 일자</t>
  </si>
  <si>
    <t>주문서가 유효한 기간</t>
  </si>
  <si>
    <t>주문을 위해 지불해야 하는 세금 총액</t>
  </si>
  <si>
    <t>주문서 전체에 대한 라인 품목 총액(할인이나 세금 등으로 조정되기 전의 라인품목 총금액)</t>
  </si>
  <si>
    <t>주문에 포함된 총 포장갯수</t>
  </si>
  <si>
    <t>주문의 총 중량 (물품, 포장 및 수송 장비 포함)</t>
  </si>
  <si>
    <t>주문의 순 중량 (물품과 포장 포함)</t>
  </si>
  <si>
    <t>포장을 제외한 물품 자체의 중량</t>
  </si>
  <si>
    <t>주문에서 물품 및 포장의 총 용적</t>
  </si>
  <si>
    <t>주문의 총 용적 (물품에서 포장 제외)</t>
  </si>
  <si>
    <t>라인 품목의 수</t>
  </si>
  <si>
    <t>주문서를 과거에 합의된 계약서와 연계</t>
  </si>
  <si>
    <t>주문서를 과거의 견적과 연계</t>
  </si>
  <si>
    <t>주문서를 하나 이상의 확인 수단들과 연계</t>
  </si>
  <si>
    <t>주문서를 거래에 관여한 구매자에 대한 정보와 연계</t>
  </si>
  <si>
    <t>주문서를 거래에 관여한 판매자에 대한 정보와 연계</t>
  </si>
  <si>
    <t>주문서를 거래를 발생시킨 실수요자에 대한 정보와 연계</t>
  </si>
  <si>
    <t>주문서를 거래에 관여한 화물 운송자에 대한 정보와 연계</t>
  </si>
  <si>
    <t xml:space="preserve">주문서를 배송과 연계 </t>
  </si>
  <si>
    <t>주문서를 물품 배송을 위해 판매자와 구매자가 합의한 조건들과 연계</t>
  </si>
  <si>
    <t>주문서를  할인, 할증 등을 위한 하나 이상의 가격 요소들과 연계</t>
  </si>
  <si>
    <t>주문서를 주문 전체에 적용되는 판매 조건과 연계</t>
  </si>
  <si>
    <t>주문서를 목적 국가와 연계 (관세를 위해)</t>
  </si>
  <si>
    <t>주문서를하나 이상의 라인 품목들과 연계</t>
  </si>
  <si>
    <t>주문서를 예상되는 지불 수단과 연계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</si>
</sst>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9">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8"/>
      <name val="돋움"/>
      <family val="3"/>
    </font>
    <font>
      <sz val="10"/>
      <color indexed="8"/>
      <name val="돋움"/>
      <family val="3"/>
    </font>
    <font>
      <sz val="10"/>
      <name val="돋움"/>
      <family val="3"/>
    </font>
    <font>
      <b/>
      <sz val="8"/>
      <name val="Arial"/>
      <family val="2"/>
    </font>
  </fonts>
  <fills count="1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60">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Border="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6" fillId="14" borderId="3" xfId="0" applyFont="1" applyFill="1" applyBorder="1" applyAlignment="1">
      <alignment vertical="center" wrapText="1"/>
    </xf>
    <xf numFmtId="0" fontId="7" fillId="0" borderId="3" xfId="0" applyFont="1" applyFill="1" applyBorder="1" applyAlignment="1">
      <alignment vertical="center" wrapText="1"/>
    </xf>
    <xf numFmtId="0" fontId="6" fillId="15" borderId="3" xfId="0" applyFont="1" applyFill="1" applyBorder="1" applyAlignment="1">
      <alignment vertical="center" wrapText="1"/>
    </xf>
    <xf numFmtId="0" fontId="6" fillId="4" borderId="3" xfId="0" applyFont="1" applyFill="1" applyBorder="1" applyAlignment="1" applyProtection="1">
      <alignment vertical="center" wrapText="1"/>
      <protection locked="0"/>
    </xf>
    <xf numFmtId="0" fontId="7" fillId="0" borderId="3" xfId="0" applyFont="1" applyBorder="1" applyAlignment="1">
      <alignment vertical="center" wrapText="1"/>
    </xf>
    <xf numFmtId="0" fontId="7" fillId="0" borderId="3" xfId="0" applyFont="1" applyBorder="1" applyAlignment="1">
      <alignment wrapText="1"/>
    </xf>
    <xf numFmtId="0" fontId="7" fillId="0" borderId="5" xfId="0" applyFont="1" applyFill="1" applyBorder="1" applyAlignment="1">
      <alignment wrapText="1"/>
    </xf>
    <xf numFmtId="0" fontId="7" fillId="0" borderId="5" xfId="0" applyFont="1" applyFill="1" applyBorder="1" applyAlignment="1">
      <alignment vertical="center" wrapText="1"/>
    </xf>
    <xf numFmtId="0" fontId="7" fillId="0" borderId="5" xfId="0" applyFont="1" applyBorder="1" applyAlignment="1">
      <alignment vertical="center" wrapText="1"/>
    </xf>
    <xf numFmtId="0" fontId="6" fillId="6" borderId="3" xfId="0" applyFont="1" applyFill="1" applyBorder="1" applyAlignment="1" applyProtection="1">
      <alignment vertical="center" wrapText="1"/>
      <protection locked="0"/>
    </xf>
    <xf numFmtId="0" fontId="6" fillId="6" borderId="3" xfId="0" applyFont="1" applyFill="1" applyBorder="1" applyAlignment="1">
      <alignment vertical="center" wrapText="1"/>
    </xf>
    <xf numFmtId="0" fontId="7" fillId="15" borderId="5" xfId="0" applyFont="1" applyFill="1" applyBorder="1" applyAlignment="1" applyProtection="1">
      <alignment vertical="center" wrapText="1"/>
      <protection locked="0"/>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38"/>
  <sheetViews>
    <sheetView tabSelected="1" workbookViewId="0" topLeftCell="A1">
      <selection activeCell="I1" sqref="I1"/>
    </sheetView>
  </sheetViews>
  <sheetFormatPr defaultColWidth="9.140625" defaultRowHeight="12.75"/>
  <cols>
    <col min="1" max="1" width="31.140625" style="1" customWidth="1"/>
    <col min="2" max="2" width="55.140625" style="1" customWidth="1"/>
    <col min="3" max="3" width="22.7109375" style="1" customWidth="1"/>
    <col min="4" max="4" width="11.7109375" style="1" hidden="1" customWidth="1"/>
    <col min="5" max="5" width="24.140625" style="1" hidden="1" customWidth="1"/>
    <col min="6" max="6" width="16.421875" style="1" hidden="1" customWidth="1"/>
    <col min="7" max="7" width="17.57421875" style="1" hidden="1" customWidth="1"/>
    <col min="8" max="9" width="11.7109375" style="1" hidden="1" customWidth="1"/>
    <col min="10" max="10" width="7.140625" style="1" hidden="1" customWidth="1"/>
    <col min="11" max="14" width="11.7109375" style="1" hidden="1" customWidth="1"/>
    <col min="15" max="15" width="35.7109375" style="1" hidden="1" customWidth="1"/>
    <col min="16" max="16" width="5.00390625" style="2" customWidth="1"/>
    <col min="17" max="17" width="6.140625" style="1" customWidth="1"/>
    <col min="18" max="18" width="48.00390625" style="3" customWidth="1"/>
    <col min="19" max="19" width="14.57421875" style="1" customWidth="1"/>
    <col min="20" max="20" width="38.00390625" style="1" customWidth="1"/>
    <col min="21" max="255" width="11.7109375" style="1" customWidth="1"/>
    <col min="256" max="16384" width="11.7109375" style="0" customWidth="1"/>
  </cols>
  <sheetData>
    <row r="1" spans="1:171" ht="51">
      <c r="A1" s="4" t="s">
        <v>0</v>
      </c>
      <c r="B1" s="4" t="s">
        <v>1</v>
      </c>
      <c r="C1" s="4" t="s">
        <v>354</v>
      </c>
      <c r="D1" s="5" t="s">
        <v>2</v>
      </c>
      <c r="E1" s="6" t="s">
        <v>3</v>
      </c>
      <c r="F1" s="7" t="s">
        <v>4</v>
      </c>
      <c r="G1" s="8" t="s">
        <v>5</v>
      </c>
      <c r="H1" s="5" t="s">
        <v>6</v>
      </c>
      <c r="I1" s="5" t="s">
        <v>7</v>
      </c>
      <c r="J1" s="5" t="s">
        <v>8</v>
      </c>
      <c r="K1" s="5"/>
      <c r="L1" s="5" t="s">
        <v>9</v>
      </c>
      <c r="M1" s="5" t="s">
        <v>10</v>
      </c>
      <c r="N1" s="7" t="s">
        <v>11</v>
      </c>
      <c r="O1" s="5" t="s">
        <v>12</v>
      </c>
      <c r="P1" s="6" t="s">
        <v>13</v>
      </c>
      <c r="Q1" s="5" t="s">
        <v>14</v>
      </c>
      <c r="R1" s="8" t="s">
        <v>15</v>
      </c>
      <c r="S1" s="9" t="s">
        <v>16</v>
      </c>
      <c r="T1" s="9" t="s">
        <v>391</v>
      </c>
      <c r="U1" s="10" t="s">
        <v>17</v>
      </c>
      <c r="V1" s="10" t="s">
        <v>18</v>
      </c>
      <c r="W1" s="4" t="s">
        <v>19</v>
      </c>
      <c r="X1" s="4" t="s">
        <v>20</v>
      </c>
      <c r="Y1" s="4" t="s">
        <v>21</v>
      </c>
      <c r="Z1" s="4" t="s">
        <v>22</v>
      </c>
      <c r="AA1" s="4" t="s">
        <v>23</v>
      </c>
      <c r="AB1" s="4" t="s">
        <v>24</v>
      </c>
      <c r="AC1" s="4" t="s">
        <v>25</v>
      </c>
      <c r="AD1" s="4" t="s">
        <v>26</v>
      </c>
      <c r="AE1" s="4" t="s">
        <v>27</v>
      </c>
      <c r="AF1" s="11" t="s">
        <v>28</v>
      </c>
      <c r="AG1" s="11" t="s">
        <v>29</v>
      </c>
      <c r="AH1" s="11" t="s">
        <v>30</v>
      </c>
      <c r="AI1" s="11" t="s">
        <v>31</v>
      </c>
      <c r="AJ1" s="11" t="s">
        <v>32</v>
      </c>
      <c r="AK1" s="11" t="s">
        <v>33</v>
      </c>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row>
    <row r="2" spans="1:37" ht="38.25">
      <c r="A2" s="13" t="str">
        <f>SUBSTITUTE(SUBSTITUTE(CONCATENATE(IF(D2="","",CONCATENATE(D2,"")),"",E2)," ",""),"'","")</f>
        <v>Order</v>
      </c>
      <c r="B2" s="13" t="s">
        <v>34</v>
      </c>
      <c r="C2" s="46" t="s">
        <v>355</v>
      </c>
      <c r="D2" s="14"/>
      <c r="E2" s="14" t="s">
        <v>35</v>
      </c>
      <c r="F2" s="14"/>
      <c r="G2" s="14"/>
      <c r="H2" s="14"/>
      <c r="I2" s="14"/>
      <c r="J2" s="14"/>
      <c r="K2" s="14"/>
      <c r="L2" s="14"/>
      <c r="M2" s="14"/>
      <c r="N2" s="14"/>
      <c r="O2" s="14" t="s">
        <v>36</v>
      </c>
      <c r="P2" s="15"/>
      <c r="Q2" s="14" t="s">
        <v>37</v>
      </c>
      <c r="R2" s="16" t="s">
        <v>38</v>
      </c>
      <c r="S2" s="16"/>
      <c r="T2" s="49" t="s">
        <v>392</v>
      </c>
      <c r="U2" s="17"/>
      <c r="V2" s="15"/>
      <c r="W2" s="14"/>
      <c r="X2" s="14"/>
      <c r="Y2" s="14"/>
      <c r="Z2" s="14"/>
      <c r="AA2" s="14"/>
      <c r="AB2" s="14"/>
      <c r="AC2" s="14"/>
      <c r="AD2" s="14"/>
      <c r="AE2" s="14"/>
      <c r="AF2" s="14"/>
      <c r="AG2" s="14"/>
      <c r="AH2" s="14"/>
      <c r="AI2" s="14"/>
      <c r="AJ2" s="14"/>
      <c r="AK2" s="14"/>
    </row>
    <row r="3" spans="1:20" ht="25.5">
      <c r="A3" s="18" t="str">
        <f aca="true" t="shared" si="0" ref="A3:A23">SUBSTITUTE(SUBSTITUTE(CONCATENATE(IF(F3="Globally Unique","GU",F3),IF(H3&lt;&gt;J3,I3,G3),CONCATENATE(IF(J3="Identifier","ID",IF(J3="Text","",J3))))," ",""),"'","")</f>
        <v>BuyersID</v>
      </c>
      <c r="B3" s="18" t="s">
        <v>39</v>
      </c>
      <c r="C3" s="47" t="s">
        <v>356</v>
      </c>
      <c r="E3" s="1" t="s">
        <v>40</v>
      </c>
      <c r="F3" s="1" t="s">
        <v>41</v>
      </c>
      <c r="H3" s="1" t="s">
        <v>42</v>
      </c>
      <c r="I3" s="1" t="str">
        <f aca="true" t="shared" si="1" ref="I3:I23">IF(G3&lt;&gt;"",CONCATENATE(G3," ",H3),H3)</f>
        <v>Identifier</v>
      </c>
      <c r="J3" s="1" t="s">
        <v>43</v>
      </c>
      <c r="L3" s="1" t="str">
        <f aca="true" t="shared" si="2" ref="L3:L23">IF(K3&lt;&gt;"",CONCATENATE(K3,"_ ",J3,". Type"),CONCATENATE(J3,". Type"))</f>
        <v>Identifier. Type</v>
      </c>
      <c r="P3" s="2" t="s">
        <v>44</v>
      </c>
      <c r="Q3" s="1" t="s">
        <v>45</v>
      </c>
      <c r="R3" s="3" t="s">
        <v>46</v>
      </c>
      <c r="T3" s="50" t="s">
        <v>393</v>
      </c>
    </row>
    <row r="4" spans="1:20" ht="12.75">
      <c r="A4" s="18" t="str">
        <f t="shared" si="0"/>
        <v>SellersID</v>
      </c>
      <c r="B4" s="18" t="s">
        <v>47</v>
      </c>
      <c r="C4" s="47" t="s">
        <v>357</v>
      </c>
      <c r="E4" s="1" t="s">
        <v>48</v>
      </c>
      <c r="F4" s="1" t="s">
        <v>49</v>
      </c>
      <c r="H4" s="1" t="s">
        <v>50</v>
      </c>
      <c r="I4" s="1" t="str">
        <f t="shared" si="1"/>
        <v>Identifier</v>
      </c>
      <c r="J4" s="1" t="s">
        <v>51</v>
      </c>
      <c r="L4" s="1" t="str">
        <f t="shared" si="2"/>
        <v>Identifier. Type</v>
      </c>
      <c r="P4" s="2" t="s">
        <v>52</v>
      </c>
      <c r="Q4" s="1" t="s">
        <v>53</v>
      </c>
      <c r="R4" s="3" t="s">
        <v>54</v>
      </c>
      <c r="T4" s="50" t="s">
        <v>394</v>
      </c>
    </row>
    <row r="5" spans="1:20" ht="12.75">
      <c r="A5" s="18" t="str">
        <f t="shared" si="0"/>
        <v>CopyIndicator</v>
      </c>
      <c r="B5" s="18" t="s">
        <v>55</v>
      </c>
      <c r="C5" s="47" t="s">
        <v>358</v>
      </c>
      <c r="E5" s="1" t="s">
        <v>56</v>
      </c>
      <c r="H5" s="1" t="s">
        <v>57</v>
      </c>
      <c r="I5" s="1" t="str">
        <f t="shared" si="1"/>
        <v>Copy</v>
      </c>
      <c r="J5" s="1" t="s">
        <v>58</v>
      </c>
      <c r="L5" s="1" t="str">
        <f t="shared" si="2"/>
        <v>Indicator. Type</v>
      </c>
      <c r="P5" s="2" t="s">
        <v>59</v>
      </c>
      <c r="Q5" s="1" t="s">
        <v>60</v>
      </c>
      <c r="R5" s="3" t="s">
        <v>61</v>
      </c>
      <c r="T5" s="50" t="s">
        <v>395</v>
      </c>
    </row>
    <row r="6" spans="1:20" ht="24">
      <c r="A6" s="18" t="str">
        <f t="shared" si="0"/>
        <v>GUID</v>
      </c>
      <c r="B6" s="18" t="s">
        <v>62</v>
      </c>
      <c r="C6" s="47" t="s">
        <v>359</v>
      </c>
      <c r="E6" s="1" t="s">
        <v>63</v>
      </c>
      <c r="F6" s="1" t="s">
        <v>64</v>
      </c>
      <c r="H6" s="1" t="s">
        <v>65</v>
      </c>
      <c r="I6" s="1" t="str">
        <f t="shared" si="1"/>
        <v>Identifier</v>
      </c>
      <c r="J6" s="1" t="s">
        <v>66</v>
      </c>
      <c r="L6" s="1" t="str">
        <f t="shared" si="2"/>
        <v>Identifier. Type</v>
      </c>
      <c r="P6" s="2" t="s">
        <v>67</v>
      </c>
      <c r="Q6" s="1" t="s">
        <v>68</v>
      </c>
      <c r="R6" s="3" t="s">
        <v>69</v>
      </c>
      <c r="T6" s="50" t="s">
        <v>396</v>
      </c>
    </row>
    <row r="7" spans="1:20" ht="24">
      <c r="A7" s="18" t="str">
        <f t="shared" si="0"/>
        <v>IssueDate</v>
      </c>
      <c r="B7" s="18" t="s">
        <v>70</v>
      </c>
      <c r="C7" s="47" t="s">
        <v>360</v>
      </c>
      <c r="E7" s="1" t="s">
        <v>71</v>
      </c>
      <c r="G7" s="1" t="s">
        <v>72</v>
      </c>
      <c r="H7" s="1" t="s">
        <v>73</v>
      </c>
      <c r="I7" s="1" t="str">
        <f t="shared" si="1"/>
        <v>Issue Date</v>
      </c>
      <c r="J7" s="1" t="s">
        <v>74</v>
      </c>
      <c r="L7" s="1" t="str">
        <f t="shared" si="2"/>
        <v>Date. Type</v>
      </c>
      <c r="P7" s="2">
        <v>1</v>
      </c>
      <c r="Q7" s="1" t="s">
        <v>75</v>
      </c>
      <c r="R7" s="3" t="s">
        <v>76</v>
      </c>
      <c r="T7" s="50" t="s">
        <v>397</v>
      </c>
    </row>
    <row r="8" spans="1:20" ht="60.75">
      <c r="A8" s="18" t="str">
        <f t="shared" si="0"/>
        <v>Note</v>
      </c>
      <c r="B8" s="18" t="s">
        <v>77</v>
      </c>
      <c r="C8" s="47" t="s">
        <v>361</v>
      </c>
      <c r="E8" s="1" t="s">
        <v>78</v>
      </c>
      <c r="H8" s="1" t="s">
        <v>79</v>
      </c>
      <c r="I8" s="1" t="str">
        <f t="shared" si="1"/>
        <v>Note</v>
      </c>
      <c r="J8" s="1" t="s">
        <v>80</v>
      </c>
      <c r="L8" s="1" t="str">
        <f t="shared" si="2"/>
        <v>Text. Type</v>
      </c>
      <c r="P8" s="2" t="s">
        <v>81</v>
      </c>
      <c r="Q8" s="1" t="s">
        <v>82</v>
      </c>
      <c r="R8" s="3" t="s">
        <v>83</v>
      </c>
      <c r="T8" s="51" t="s">
        <v>398</v>
      </c>
    </row>
    <row r="9" spans="1:20" ht="24">
      <c r="A9" s="18" t="str">
        <f t="shared" si="0"/>
        <v>AcknowledgementResponseCode</v>
      </c>
      <c r="B9" s="18" t="s">
        <v>84</v>
      </c>
      <c r="C9" s="47" t="s">
        <v>362</v>
      </c>
      <c r="E9" s="1" t="s">
        <v>85</v>
      </c>
      <c r="G9" s="1" t="s">
        <v>86</v>
      </c>
      <c r="H9" s="1" t="s">
        <v>87</v>
      </c>
      <c r="I9" s="1" t="str">
        <f t="shared" si="1"/>
        <v>Acknowledgement Response</v>
      </c>
      <c r="J9" s="1" t="s">
        <v>88</v>
      </c>
      <c r="K9" s="1" t="s">
        <v>89</v>
      </c>
      <c r="L9" s="1" t="str">
        <f t="shared" si="2"/>
        <v>Acknowledgement Response_ Code. Type</v>
      </c>
      <c r="P9" s="2" t="s">
        <v>90</v>
      </c>
      <c r="Q9" s="1" t="s">
        <v>91</v>
      </c>
      <c r="R9" s="3" t="s">
        <v>92</v>
      </c>
      <c r="T9" s="50" t="s">
        <v>399</v>
      </c>
    </row>
    <row r="10" spans="1:20" ht="24">
      <c r="A10" s="18" t="str">
        <f t="shared" si="0"/>
        <v>TransactionCurrencyCode</v>
      </c>
      <c r="B10" s="18" t="s">
        <v>93</v>
      </c>
      <c r="C10" s="47" t="s">
        <v>363</v>
      </c>
      <c r="E10" s="1" t="s">
        <v>94</v>
      </c>
      <c r="G10" s="1" t="s">
        <v>95</v>
      </c>
      <c r="H10" s="1" t="s">
        <v>96</v>
      </c>
      <c r="I10" s="1" t="str">
        <f t="shared" si="1"/>
        <v>Transaction Currency</v>
      </c>
      <c r="J10" s="1" t="s">
        <v>97</v>
      </c>
      <c r="K10" s="1" t="s">
        <v>98</v>
      </c>
      <c r="L10" s="1" t="str">
        <f t="shared" si="2"/>
        <v>Currency_ Code. Type</v>
      </c>
      <c r="P10" s="2" t="s">
        <v>99</v>
      </c>
      <c r="Q10" s="1" t="s">
        <v>100</v>
      </c>
      <c r="R10" s="3" t="s">
        <v>101</v>
      </c>
      <c r="T10" s="50" t="s">
        <v>400</v>
      </c>
    </row>
    <row r="11" spans="1:170" ht="12.75">
      <c r="A11" s="18" t="str">
        <f t="shared" si="0"/>
        <v>PricingCurrencyCode</v>
      </c>
      <c r="B11" s="18" t="s">
        <v>102</v>
      </c>
      <c r="C11" s="47" t="s">
        <v>364</v>
      </c>
      <c r="E11" s="1" t="s">
        <v>103</v>
      </c>
      <c r="G11" s="1" t="s">
        <v>104</v>
      </c>
      <c r="H11" s="1" t="s">
        <v>105</v>
      </c>
      <c r="I11" s="1" t="str">
        <f t="shared" si="1"/>
        <v>Pricing Currency</v>
      </c>
      <c r="J11" s="1" t="s">
        <v>106</v>
      </c>
      <c r="K11" s="1" t="s">
        <v>107</v>
      </c>
      <c r="L11" s="1" t="str">
        <f t="shared" si="2"/>
        <v>Currency_ Code. Type</v>
      </c>
      <c r="P11" s="2" t="s">
        <v>108</v>
      </c>
      <c r="Q11" s="1" t="s">
        <v>109</v>
      </c>
      <c r="R11" s="3" t="s">
        <v>110</v>
      </c>
      <c r="T11" s="50" t="s">
        <v>401</v>
      </c>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row>
    <row r="12" spans="1:170" ht="24.75">
      <c r="A12" s="18" t="str">
        <f t="shared" si="0"/>
        <v>EarliestDate</v>
      </c>
      <c r="B12" s="18" t="s">
        <v>111</v>
      </c>
      <c r="C12" s="47" t="s">
        <v>365</v>
      </c>
      <c r="E12" s="1" t="s">
        <v>112</v>
      </c>
      <c r="G12" s="1" t="s">
        <v>113</v>
      </c>
      <c r="H12" s="1" t="s">
        <v>114</v>
      </c>
      <c r="I12" s="1" t="str">
        <f t="shared" si="1"/>
        <v>Earliest Date</v>
      </c>
      <c r="J12" s="1" t="s">
        <v>115</v>
      </c>
      <c r="L12" s="1" t="str">
        <f t="shared" si="2"/>
        <v>Date. Type</v>
      </c>
      <c r="P12" s="2" t="s">
        <v>116</v>
      </c>
      <c r="Q12" s="1" t="s">
        <v>117</v>
      </c>
      <c r="R12" s="3" t="s">
        <v>118</v>
      </c>
      <c r="T12" s="52" t="s">
        <v>402</v>
      </c>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row>
    <row r="13" spans="1:170" ht="24.75">
      <c r="A13" s="18" t="str">
        <f t="shared" si="0"/>
        <v>ExpiryDate</v>
      </c>
      <c r="B13" s="18" t="s">
        <v>119</v>
      </c>
      <c r="C13" s="47" t="s">
        <v>366</v>
      </c>
      <c r="E13" s="1" t="s">
        <v>120</v>
      </c>
      <c r="G13" s="1" t="s">
        <v>121</v>
      </c>
      <c r="H13" s="1" t="s">
        <v>122</v>
      </c>
      <c r="I13" s="1" t="str">
        <f t="shared" si="1"/>
        <v>Expiry Date</v>
      </c>
      <c r="J13" s="1" t="s">
        <v>123</v>
      </c>
      <c r="L13" s="1" t="str">
        <f t="shared" si="2"/>
        <v>Date. Type</v>
      </c>
      <c r="P13" s="2" t="s">
        <v>124</v>
      </c>
      <c r="Q13" s="1" t="s">
        <v>125</v>
      </c>
      <c r="R13" s="3" t="s">
        <v>126</v>
      </c>
      <c r="T13" s="52" t="s">
        <v>403</v>
      </c>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row>
    <row r="14" spans="1:170" ht="12.75">
      <c r="A14" s="18" t="str">
        <f t="shared" si="0"/>
        <v>ValidityDurationMeasure</v>
      </c>
      <c r="B14" s="18" t="s">
        <v>127</v>
      </c>
      <c r="C14" s="47" t="s">
        <v>367</v>
      </c>
      <c r="E14" s="1" t="s">
        <v>128</v>
      </c>
      <c r="G14" s="1" t="s">
        <v>129</v>
      </c>
      <c r="H14" s="1" t="s">
        <v>130</v>
      </c>
      <c r="I14" s="1" t="str">
        <f t="shared" si="1"/>
        <v>Validity Duration</v>
      </c>
      <c r="J14" s="1" t="s">
        <v>131</v>
      </c>
      <c r="L14" s="1" t="str">
        <f t="shared" si="2"/>
        <v>Measure. Type</v>
      </c>
      <c r="P14" s="2" t="s">
        <v>132</v>
      </c>
      <c r="Q14" s="1" t="s">
        <v>133</v>
      </c>
      <c r="R14" s="3" t="s">
        <v>134</v>
      </c>
      <c r="T14" s="50" t="s">
        <v>404</v>
      </c>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row>
    <row r="15" spans="1:170" ht="12.75">
      <c r="A15" s="18" t="str">
        <f t="shared" si="0"/>
        <v>TaxTotalAmount</v>
      </c>
      <c r="B15" s="18" t="s">
        <v>135</v>
      </c>
      <c r="C15" s="47" t="s">
        <v>368</v>
      </c>
      <c r="E15" s="1" t="s">
        <v>136</v>
      </c>
      <c r="G15" s="1" t="s">
        <v>137</v>
      </c>
      <c r="H15" s="1" t="s">
        <v>138</v>
      </c>
      <c r="I15" s="1" t="str">
        <f t="shared" si="1"/>
        <v>Tax Total</v>
      </c>
      <c r="J15" s="1" t="s">
        <v>139</v>
      </c>
      <c r="K15" s="1" t="s">
        <v>140</v>
      </c>
      <c r="L15" s="1" t="str">
        <f t="shared" si="2"/>
        <v>UBL_ Amount. Type</v>
      </c>
      <c r="P15" s="2" t="s">
        <v>141</v>
      </c>
      <c r="Q15" s="1" t="s">
        <v>142</v>
      </c>
      <c r="R15" s="3" t="s">
        <v>143</v>
      </c>
      <c r="T15" s="50" t="s">
        <v>405</v>
      </c>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row>
    <row r="16" spans="1:170" ht="25.5">
      <c r="A16" s="18" t="str">
        <f t="shared" si="0"/>
        <v>LineExtensionTotalAmount</v>
      </c>
      <c r="B16" s="18" t="s">
        <v>144</v>
      </c>
      <c r="C16" s="47" t="s">
        <v>369</v>
      </c>
      <c r="E16" s="1" t="s">
        <v>145</v>
      </c>
      <c r="F16" s="1" t="s">
        <v>146</v>
      </c>
      <c r="G16" s="1" t="s">
        <v>147</v>
      </c>
      <c r="H16" s="1" t="s">
        <v>148</v>
      </c>
      <c r="I16" s="1" t="str">
        <f t="shared" si="1"/>
        <v>Extension Total</v>
      </c>
      <c r="J16" s="1" t="s">
        <v>149</v>
      </c>
      <c r="K16" s="1" t="s">
        <v>150</v>
      </c>
      <c r="L16" s="1" t="str">
        <f t="shared" si="2"/>
        <v>UBL_ Amount. Type</v>
      </c>
      <c r="P16" s="2" t="s">
        <v>151</v>
      </c>
      <c r="Q16" s="1" t="s">
        <v>152</v>
      </c>
      <c r="R16" s="3" t="s">
        <v>153</v>
      </c>
      <c r="T16" s="53" t="s">
        <v>406</v>
      </c>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row>
    <row r="17" spans="1:170" ht="12.75">
      <c r="A17" s="18" t="str">
        <f t="shared" si="0"/>
        <v>TotalPackagesQuantity</v>
      </c>
      <c r="B17" s="18" t="s">
        <v>154</v>
      </c>
      <c r="C17" s="47" t="s">
        <v>370</v>
      </c>
      <c r="E17" s="1" t="s">
        <v>155</v>
      </c>
      <c r="F17" s="1" t="s">
        <v>156</v>
      </c>
      <c r="G17" s="1" t="s">
        <v>157</v>
      </c>
      <c r="H17" s="1" t="s">
        <v>158</v>
      </c>
      <c r="I17" s="1" t="str">
        <f t="shared" si="1"/>
        <v>Packages Quantity</v>
      </c>
      <c r="J17" s="1" t="s">
        <v>159</v>
      </c>
      <c r="L17" s="1" t="str">
        <f t="shared" si="2"/>
        <v>Quantity. Type</v>
      </c>
      <c r="P17" s="2" t="s">
        <v>160</v>
      </c>
      <c r="Q17" s="1" t="s">
        <v>161</v>
      </c>
      <c r="R17" s="3" t="s">
        <v>162</v>
      </c>
      <c r="T17" s="53" t="s">
        <v>407</v>
      </c>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row>
    <row r="18" spans="1:170" ht="24">
      <c r="A18" s="18" t="str">
        <f t="shared" si="0"/>
        <v>GrossWeightMeasure</v>
      </c>
      <c r="B18" s="18" t="s">
        <v>163</v>
      </c>
      <c r="C18" s="47" t="s">
        <v>371</v>
      </c>
      <c r="E18" s="1" t="s">
        <v>164</v>
      </c>
      <c r="F18" s="1" t="s">
        <v>165</v>
      </c>
      <c r="H18" s="1" t="s">
        <v>166</v>
      </c>
      <c r="I18" s="1" t="str">
        <f t="shared" si="1"/>
        <v>Weight</v>
      </c>
      <c r="J18" s="1" t="s">
        <v>167</v>
      </c>
      <c r="L18" s="1" t="str">
        <f t="shared" si="2"/>
        <v>Measure. Type</v>
      </c>
      <c r="P18" s="2" t="s">
        <v>168</v>
      </c>
      <c r="Q18" s="1" t="s">
        <v>169</v>
      </c>
      <c r="R18" s="3" t="s">
        <v>170</v>
      </c>
      <c r="T18" s="54" t="s">
        <v>408</v>
      </c>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row>
    <row r="19" spans="1:170" ht="12.75">
      <c r="A19" s="18" t="str">
        <f t="shared" si="0"/>
        <v>NetWeightMeasure</v>
      </c>
      <c r="B19" s="18" t="s">
        <v>171</v>
      </c>
      <c r="C19" s="47" t="s">
        <v>372</v>
      </c>
      <c r="E19" s="1" t="s">
        <v>172</v>
      </c>
      <c r="F19" s="1" t="s">
        <v>173</v>
      </c>
      <c r="H19" s="1" t="s">
        <v>174</v>
      </c>
      <c r="I19" s="1" t="str">
        <f t="shared" si="1"/>
        <v>Weight</v>
      </c>
      <c r="J19" s="1" t="s">
        <v>175</v>
      </c>
      <c r="L19" s="1" t="str">
        <f t="shared" si="2"/>
        <v>Measure. Type</v>
      </c>
      <c r="P19" s="2" t="s">
        <v>176</v>
      </c>
      <c r="Q19" s="1" t="s">
        <v>177</v>
      </c>
      <c r="R19" s="3" t="s">
        <v>178</v>
      </c>
      <c r="T19" s="54" t="s">
        <v>409</v>
      </c>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row>
    <row r="20" spans="1:170" ht="12.75">
      <c r="A20" s="18" t="str">
        <f t="shared" si="0"/>
        <v>NetNetWeightMeasure</v>
      </c>
      <c r="B20" s="18" t="s">
        <v>179</v>
      </c>
      <c r="C20" s="47" t="s">
        <v>373</v>
      </c>
      <c r="E20" s="1" t="s">
        <v>180</v>
      </c>
      <c r="F20" s="1" t="s">
        <v>181</v>
      </c>
      <c r="H20" s="1" t="s">
        <v>182</v>
      </c>
      <c r="I20" s="1" t="str">
        <f t="shared" si="1"/>
        <v>Weight</v>
      </c>
      <c r="J20" s="1" t="s">
        <v>183</v>
      </c>
      <c r="L20" s="1" t="str">
        <f t="shared" si="2"/>
        <v>Measure. Type</v>
      </c>
      <c r="P20" s="2" t="s">
        <v>184</v>
      </c>
      <c r="Q20" s="1" t="s">
        <v>185</v>
      </c>
      <c r="R20" s="3" t="s">
        <v>186</v>
      </c>
      <c r="T20" s="54" t="s">
        <v>410</v>
      </c>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row>
    <row r="21" spans="1:170" ht="12.75">
      <c r="A21" s="18" t="str">
        <f t="shared" si="0"/>
        <v>GrossVolumeMeasure</v>
      </c>
      <c r="B21" s="18" t="s">
        <v>187</v>
      </c>
      <c r="C21" s="47" t="s">
        <v>374</v>
      </c>
      <c r="E21" s="1" t="s">
        <v>188</v>
      </c>
      <c r="F21" s="1" t="s">
        <v>189</v>
      </c>
      <c r="H21" s="1" t="s">
        <v>190</v>
      </c>
      <c r="I21" s="1" t="str">
        <f t="shared" si="1"/>
        <v>Volume</v>
      </c>
      <c r="J21" s="1" t="s">
        <v>191</v>
      </c>
      <c r="L21" s="1" t="str">
        <f t="shared" si="2"/>
        <v>Measure. Type</v>
      </c>
      <c r="P21" s="2" t="s">
        <v>192</v>
      </c>
      <c r="Q21" s="1" t="s">
        <v>193</v>
      </c>
      <c r="R21" s="3" t="s">
        <v>194</v>
      </c>
      <c r="T21" s="54" t="s">
        <v>411</v>
      </c>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row>
    <row r="22" spans="1:170" ht="12.75">
      <c r="A22" s="18" t="str">
        <f t="shared" si="0"/>
        <v>NetVolumeMeasure</v>
      </c>
      <c r="B22" s="18" t="s">
        <v>195</v>
      </c>
      <c r="C22" s="47" t="s">
        <v>375</v>
      </c>
      <c r="E22" s="1" t="s">
        <v>196</v>
      </c>
      <c r="F22" s="1" t="s">
        <v>197</v>
      </c>
      <c r="H22" s="1" t="s">
        <v>198</v>
      </c>
      <c r="I22" s="1" t="str">
        <f t="shared" si="1"/>
        <v>Volume</v>
      </c>
      <c r="J22" s="1" t="s">
        <v>199</v>
      </c>
      <c r="L22" s="1" t="str">
        <f t="shared" si="2"/>
        <v>Measure. Type</v>
      </c>
      <c r="P22" s="2" t="s">
        <v>200</v>
      </c>
      <c r="Q22" s="1" t="s">
        <v>201</v>
      </c>
      <c r="R22" s="3" t="s">
        <v>202</v>
      </c>
      <c r="T22" s="54" t="s">
        <v>412</v>
      </c>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row>
    <row r="23" spans="1:170" ht="12.75">
      <c r="A23" s="18" t="str">
        <f t="shared" si="0"/>
        <v>LineItemCountNumeric</v>
      </c>
      <c r="B23" s="18" t="s">
        <v>203</v>
      </c>
      <c r="C23" s="47" t="s">
        <v>376</v>
      </c>
      <c r="E23" s="1" t="s">
        <v>204</v>
      </c>
      <c r="G23" s="1" t="s">
        <v>205</v>
      </c>
      <c r="H23" s="1" t="s">
        <v>206</v>
      </c>
      <c r="I23" s="1" t="str">
        <f t="shared" si="1"/>
        <v>LineItem Count</v>
      </c>
      <c r="J23" s="1" t="s">
        <v>207</v>
      </c>
      <c r="L23" s="1" t="str">
        <f t="shared" si="2"/>
        <v>Numeric. Type</v>
      </c>
      <c r="P23" s="2" t="s">
        <v>208</v>
      </c>
      <c r="Q23" s="1" t="s">
        <v>209</v>
      </c>
      <c r="R23" s="3" t="s">
        <v>210</v>
      </c>
      <c r="T23" s="54" t="s">
        <v>413</v>
      </c>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row>
    <row r="24" spans="1:170" ht="25.5">
      <c r="A24" s="20" t="str">
        <f aca="true" t="shared" si="3" ref="A24:A37">SUBSTITUTE(SUBSTITUTE(CONCATENATE(IF(F24="Globally Unique","GU",F24),G24,IF(I24&lt;&gt;J24,I24,""),CONCATENATE(IF(J24="Identifier","ID",IF(J24="Text","",J24))))," ",""),"'","")</f>
        <v>ContractDocumentReference</v>
      </c>
      <c r="B24" s="20" t="s">
        <v>211</v>
      </c>
      <c r="C24" s="48" t="s">
        <v>377</v>
      </c>
      <c r="D24" s="21"/>
      <c r="E24" s="21" t="s">
        <v>212</v>
      </c>
      <c r="F24" s="21" t="s">
        <v>213</v>
      </c>
      <c r="G24" s="21"/>
      <c r="H24" s="21"/>
      <c r="I24" s="20" t="str">
        <f aca="true" t="shared" si="4" ref="I24:I37">N24</f>
        <v>Document Reference</v>
      </c>
      <c r="J24" s="20" t="str">
        <f aca="true" t="shared" si="5" ref="J24:J37">N24</f>
        <v>Document Reference</v>
      </c>
      <c r="K24" s="20"/>
      <c r="L24" s="21"/>
      <c r="M24" s="21"/>
      <c r="N24" s="22" t="s">
        <v>214</v>
      </c>
      <c r="O24" s="21"/>
      <c r="P24" s="23" t="s">
        <v>215</v>
      </c>
      <c r="Q24" s="21" t="s">
        <v>216</v>
      </c>
      <c r="R24" s="24" t="s">
        <v>217</v>
      </c>
      <c r="S24" s="24"/>
      <c r="T24" s="55" t="s">
        <v>414</v>
      </c>
      <c r="U24" s="25"/>
      <c r="V24" s="23"/>
      <c r="W24" s="21"/>
      <c r="X24" s="21"/>
      <c r="Y24" s="21"/>
      <c r="Z24" s="21"/>
      <c r="AA24" s="21"/>
      <c r="AB24" s="21"/>
      <c r="AC24" s="21"/>
      <c r="AD24" s="21"/>
      <c r="AE24" s="21"/>
      <c r="AF24" s="21"/>
      <c r="AG24" s="21"/>
      <c r="AH24" s="21"/>
      <c r="AI24" s="21"/>
      <c r="AJ24" s="21"/>
      <c r="AK24" s="21"/>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row>
    <row r="25" spans="1:37" ht="25.5">
      <c r="A25" s="20" t="str">
        <f t="shared" si="3"/>
        <v>QuoteDocumentReference</v>
      </c>
      <c r="B25" s="20" t="s">
        <v>218</v>
      </c>
      <c r="C25" s="48" t="s">
        <v>378</v>
      </c>
      <c r="D25" s="21"/>
      <c r="E25" s="21" t="s">
        <v>219</v>
      </c>
      <c r="F25" s="21" t="s">
        <v>220</v>
      </c>
      <c r="G25" s="21"/>
      <c r="H25" s="21"/>
      <c r="I25" s="20" t="str">
        <f t="shared" si="4"/>
        <v>Document Reference</v>
      </c>
      <c r="J25" s="20" t="str">
        <f t="shared" si="5"/>
        <v>Document Reference</v>
      </c>
      <c r="K25" s="20"/>
      <c r="L25" s="21"/>
      <c r="M25" s="21"/>
      <c r="N25" s="22" t="s">
        <v>221</v>
      </c>
      <c r="O25" s="21"/>
      <c r="P25" s="23" t="s">
        <v>222</v>
      </c>
      <c r="Q25" s="21" t="s">
        <v>223</v>
      </c>
      <c r="R25" s="24" t="s">
        <v>224</v>
      </c>
      <c r="S25" s="24"/>
      <c r="T25" s="55" t="s">
        <v>415</v>
      </c>
      <c r="U25" s="25"/>
      <c r="V25" s="23"/>
      <c r="W25" s="21"/>
      <c r="X25" s="21"/>
      <c r="Y25" s="21"/>
      <c r="Z25" s="21"/>
      <c r="AA25" s="21"/>
      <c r="AB25" s="21"/>
      <c r="AC25" s="21"/>
      <c r="AD25" s="21"/>
      <c r="AE25" s="21"/>
      <c r="AF25" s="21"/>
      <c r="AG25" s="21"/>
      <c r="AH25" s="21"/>
      <c r="AI25" s="21"/>
      <c r="AJ25" s="21"/>
      <c r="AK25" s="21"/>
    </row>
    <row r="26" spans="1:37" ht="25.5">
      <c r="A26" s="20" t="str">
        <f t="shared" si="3"/>
        <v>AdditionalDocumentReference</v>
      </c>
      <c r="B26" s="20" t="s">
        <v>225</v>
      </c>
      <c r="C26" s="48" t="s">
        <v>379</v>
      </c>
      <c r="D26" s="21"/>
      <c r="E26" s="21" t="s">
        <v>226</v>
      </c>
      <c r="F26" s="21" t="s">
        <v>227</v>
      </c>
      <c r="G26" s="21"/>
      <c r="H26" s="21"/>
      <c r="I26" s="20" t="str">
        <f t="shared" si="4"/>
        <v>Document Reference</v>
      </c>
      <c r="J26" s="20" t="str">
        <f t="shared" si="5"/>
        <v>Document Reference</v>
      </c>
      <c r="K26" s="20"/>
      <c r="L26" s="21"/>
      <c r="M26" s="21"/>
      <c r="N26" s="22" t="s">
        <v>228</v>
      </c>
      <c r="O26" s="21"/>
      <c r="P26" s="26" t="s">
        <v>229</v>
      </c>
      <c r="Q26" s="21" t="s">
        <v>230</v>
      </c>
      <c r="R26" s="24" t="s">
        <v>231</v>
      </c>
      <c r="S26" s="24"/>
      <c r="T26" s="56" t="s">
        <v>416</v>
      </c>
      <c r="U26" s="25"/>
      <c r="V26" s="23"/>
      <c r="W26" s="21"/>
      <c r="X26" s="21"/>
      <c r="Y26" s="21"/>
      <c r="Z26" s="21"/>
      <c r="AA26" s="21"/>
      <c r="AB26" s="21"/>
      <c r="AC26" s="21"/>
      <c r="AD26" s="21"/>
      <c r="AE26" s="21"/>
      <c r="AF26" s="21"/>
      <c r="AG26" s="21"/>
      <c r="AH26" s="21"/>
      <c r="AI26" s="21"/>
      <c r="AJ26" s="21"/>
      <c r="AK26" s="21"/>
    </row>
    <row r="27" spans="1:37" ht="25.5">
      <c r="A27" s="20" t="str">
        <f t="shared" si="3"/>
        <v>BuyerParty</v>
      </c>
      <c r="B27" s="20" t="s">
        <v>232</v>
      </c>
      <c r="C27" s="48" t="s">
        <v>380</v>
      </c>
      <c r="D27" s="21"/>
      <c r="E27" s="21" t="s">
        <v>233</v>
      </c>
      <c r="F27" s="21"/>
      <c r="G27" s="21"/>
      <c r="H27" s="21"/>
      <c r="I27" s="20" t="str">
        <f t="shared" si="4"/>
        <v>Buyer Party</v>
      </c>
      <c r="J27" s="20" t="str">
        <f t="shared" si="5"/>
        <v>Buyer Party</v>
      </c>
      <c r="K27" s="20"/>
      <c r="L27" s="21"/>
      <c r="M27" s="21"/>
      <c r="N27" s="22" t="s">
        <v>234</v>
      </c>
      <c r="O27" s="21"/>
      <c r="P27" s="23">
        <v>1</v>
      </c>
      <c r="Q27" s="21" t="s">
        <v>235</v>
      </c>
      <c r="R27" s="24" t="s">
        <v>236</v>
      </c>
      <c r="S27" s="24"/>
      <c r="T27" s="55" t="s">
        <v>417</v>
      </c>
      <c r="U27" s="25"/>
      <c r="V27" s="23"/>
      <c r="W27" s="21"/>
      <c r="X27" s="21"/>
      <c r="Y27" s="21"/>
      <c r="Z27" s="21"/>
      <c r="AA27" s="21"/>
      <c r="AB27" s="21"/>
      <c r="AC27" s="21"/>
      <c r="AD27" s="21"/>
      <c r="AE27" s="21"/>
      <c r="AF27" s="21"/>
      <c r="AG27" s="21"/>
      <c r="AH27" s="21"/>
      <c r="AI27" s="21"/>
      <c r="AJ27" s="21"/>
      <c r="AK27" s="21"/>
    </row>
    <row r="28" spans="1:37" ht="25.5">
      <c r="A28" s="20" t="str">
        <f t="shared" si="3"/>
        <v>SellerParty</v>
      </c>
      <c r="B28" s="20" t="s">
        <v>237</v>
      </c>
      <c r="C28" s="48" t="s">
        <v>381</v>
      </c>
      <c r="D28" s="21"/>
      <c r="E28" s="21" t="s">
        <v>238</v>
      </c>
      <c r="F28" s="21"/>
      <c r="G28" s="21"/>
      <c r="H28" s="21"/>
      <c r="I28" s="20" t="str">
        <f t="shared" si="4"/>
        <v>Seller Party</v>
      </c>
      <c r="J28" s="20" t="str">
        <f t="shared" si="5"/>
        <v>Seller Party</v>
      </c>
      <c r="K28" s="20"/>
      <c r="L28" s="21"/>
      <c r="M28" s="21"/>
      <c r="N28" s="22" t="s">
        <v>239</v>
      </c>
      <c r="O28" s="21"/>
      <c r="P28" s="23">
        <v>1</v>
      </c>
      <c r="Q28" s="21" t="s">
        <v>240</v>
      </c>
      <c r="R28" s="24" t="s">
        <v>241</v>
      </c>
      <c r="S28" s="24"/>
      <c r="T28" s="55" t="s">
        <v>418</v>
      </c>
      <c r="U28" s="25"/>
      <c r="V28" s="23"/>
      <c r="W28" s="21"/>
      <c r="X28" s="21"/>
      <c r="Y28" s="21"/>
      <c r="Z28" s="21"/>
      <c r="AA28" s="21"/>
      <c r="AB28" s="21"/>
      <c r="AC28" s="21"/>
      <c r="AD28" s="21"/>
      <c r="AE28" s="21"/>
      <c r="AF28" s="21"/>
      <c r="AG28" s="21"/>
      <c r="AH28" s="21"/>
      <c r="AI28" s="21"/>
      <c r="AJ28" s="21"/>
      <c r="AK28" s="21"/>
    </row>
    <row r="29" spans="1:37" ht="25.5">
      <c r="A29" s="20" t="str">
        <f t="shared" si="3"/>
        <v>OriginatorParty</v>
      </c>
      <c r="B29" s="20" t="s">
        <v>242</v>
      </c>
      <c r="C29" s="48" t="s">
        <v>382</v>
      </c>
      <c r="D29" s="21"/>
      <c r="E29" s="21" t="s">
        <v>243</v>
      </c>
      <c r="F29" s="21" t="s">
        <v>244</v>
      </c>
      <c r="G29" s="21"/>
      <c r="H29" s="21"/>
      <c r="I29" s="20" t="str">
        <f t="shared" si="4"/>
        <v>Party</v>
      </c>
      <c r="J29" s="20" t="str">
        <f t="shared" si="5"/>
        <v>Party</v>
      </c>
      <c r="K29" s="20"/>
      <c r="L29" s="21"/>
      <c r="M29" s="21"/>
      <c r="N29" s="22" t="s">
        <v>245</v>
      </c>
      <c r="O29" s="21"/>
      <c r="P29" s="23" t="s">
        <v>246</v>
      </c>
      <c r="Q29" s="21" t="s">
        <v>247</v>
      </c>
      <c r="R29" s="24" t="s">
        <v>248</v>
      </c>
      <c r="S29" s="24"/>
      <c r="T29" s="55" t="s">
        <v>419</v>
      </c>
      <c r="U29" s="25"/>
      <c r="V29" s="23"/>
      <c r="W29" s="21"/>
      <c r="X29" s="21"/>
      <c r="Y29" s="21"/>
      <c r="Z29" s="21"/>
      <c r="AA29" s="21"/>
      <c r="AB29" s="21"/>
      <c r="AC29" s="21"/>
      <c r="AD29" s="21"/>
      <c r="AE29" s="21"/>
      <c r="AF29" s="21"/>
      <c r="AG29" s="21"/>
      <c r="AH29" s="21"/>
      <c r="AI29" s="21"/>
      <c r="AJ29" s="21"/>
      <c r="AK29" s="21"/>
    </row>
    <row r="30" spans="1:37" ht="25.5">
      <c r="A30" s="20" t="str">
        <f t="shared" si="3"/>
        <v>FreightForwarderParty</v>
      </c>
      <c r="B30" s="20" t="s">
        <v>249</v>
      </c>
      <c r="C30" s="48" t="s">
        <v>383</v>
      </c>
      <c r="D30" s="21"/>
      <c r="E30" s="21" t="s">
        <v>250</v>
      </c>
      <c r="F30" s="21" t="s">
        <v>251</v>
      </c>
      <c r="G30" s="21"/>
      <c r="H30" s="21"/>
      <c r="I30" s="20" t="str">
        <f t="shared" si="4"/>
        <v>Party</v>
      </c>
      <c r="J30" s="20" t="str">
        <f t="shared" si="5"/>
        <v>Party</v>
      </c>
      <c r="K30" s="20"/>
      <c r="L30" s="21"/>
      <c r="M30" s="21"/>
      <c r="N30" s="22" t="s">
        <v>252</v>
      </c>
      <c r="O30" s="21" t="s">
        <v>253</v>
      </c>
      <c r="P30" s="23" t="s">
        <v>254</v>
      </c>
      <c r="Q30" s="21" t="s">
        <v>255</v>
      </c>
      <c r="R30" s="24" t="s">
        <v>256</v>
      </c>
      <c r="S30" s="24"/>
      <c r="T30" s="55" t="s">
        <v>420</v>
      </c>
      <c r="U30" s="25"/>
      <c r="V30" s="23"/>
      <c r="W30" s="21"/>
      <c r="X30" s="21"/>
      <c r="Y30" s="21"/>
      <c r="Z30" s="21"/>
      <c r="AA30" s="21"/>
      <c r="AB30" s="21"/>
      <c r="AC30" s="21"/>
      <c r="AD30" s="21"/>
      <c r="AE30" s="21"/>
      <c r="AF30" s="21"/>
      <c r="AG30" s="21"/>
      <c r="AH30" s="21"/>
      <c r="AI30" s="21"/>
      <c r="AJ30" s="21"/>
      <c r="AK30" s="21"/>
    </row>
    <row r="31" spans="1:37" ht="25.5">
      <c r="A31" s="20" t="str">
        <f t="shared" si="3"/>
        <v>Delivery</v>
      </c>
      <c r="B31" s="20" t="s">
        <v>257</v>
      </c>
      <c r="C31" s="48" t="s">
        <v>384</v>
      </c>
      <c r="D31" s="21"/>
      <c r="E31" s="21" t="s">
        <v>258</v>
      </c>
      <c r="F31" s="21"/>
      <c r="G31" s="21"/>
      <c r="H31" s="21"/>
      <c r="I31" s="20" t="str">
        <f t="shared" si="4"/>
        <v>Delivery</v>
      </c>
      <c r="J31" s="20" t="str">
        <f t="shared" si="5"/>
        <v>Delivery</v>
      </c>
      <c r="K31" s="20"/>
      <c r="L31" s="21"/>
      <c r="M31" s="21"/>
      <c r="N31" s="22" t="s">
        <v>259</v>
      </c>
      <c r="O31" s="21"/>
      <c r="P31" s="26" t="s">
        <v>260</v>
      </c>
      <c r="Q31" s="21" t="s">
        <v>261</v>
      </c>
      <c r="R31" s="24" t="s">
        <v>262</v>
      </c>
      <c r="S31" s="24"/>
      <c r="T31" s="55" t="s">
        <v>421</v>
      </c>
      <c r="U31" s="25"/>
      <c r="V31" s="23"/>
      <c r="W31" s="21"/>
      <c r="X31" s="21"/>
      <c r="Y31" s="21"/>
      <c r="Z31" s="21"/>
      <c r="AA31" s="21"/>
      <c r="AB31" s="21"/>
      <c r="AC31" s="21"/>
      <c r="AD31" s="21"/>
      <c r="AE31" s="21"/>
      <c r="AF31" s="21"/>
      <c r="AG31" s="21"/>
      <c r="AH31" s="21"/>
      <c r="AI31" s="21"/>
      <c r="AJ31" s="21"/>
      <c r="AK31" s="21"/>
    </row>
    <row r="32" spans="1:37" ht="25.5">
      <c r="A32" s="20" t="str">
        <f t="shared" si="3"/>
        <v>DeliveryTerms</v>
      </c>
      <c r="B32" s="20" t="s">
        <v>263</v>
      </c>
      <c r="C32" s="48" t="s">
        <v>385</v>
      </c>
      <c r="D32" s="21"/>
      <c r="E32" s="21" t="s">
        <v>264</v>
      </c>
      <c r="F32" s="21"/>
      <c r="G32" s="21"/>
      <c r="H32" s="21"/>
      <c r="I32" s="20" t="str">
        <f t="shared" si="4"/>
        <v>Delivery Terms</v>
      </c>
      <c r="J32" s="20" t="str">
        <f t="shared" si="5"/>
        <v>Delivery Terms</v>
      </c>
      <c r="K32" s="20"/>
      <c r="L32" s="21"/>
      <c r="M32" s="21"/>
      <c r="N32" s="22" t="s">
        <v>265</v>
      </c>
      <c r="O32" s="21"/>
      <c r="P32" s="23" t="s">
        <v>266</v>
      </c>
      <c r="Q32" s="21" t="s">
        <v>267</v>
      </c>
      <c r="R32" s="24" t="s">
        <v>268</v>
      </c>
      <c r="S32" s="24"/>
      <c r="T32" s="55" t="s">
        <v>422</v>
      </c>
      <c r="U32" s="25"/>
      <c r="V32" s="23"/>
      <c r="W32" s="21"/>
      <c r="X32" s="21"/>
      <c r="Y32" s="21"/>
      <c r="Z32" s="21"/>
      <c r="AA32" s="21"/>
      <c r="AB32" s="21"/>
      <c r="AC32" s="21"/>
      <c r="AD32" s="21"/>
      <c r="AE32" s="21"/>
      <c r="AF32" s="21"/>
      <c r="AG32" s="21"/>
      <c r="AH32" s="21"/>
      <c r="AI32" s="21"/>
      <c r="AJ32" s="21"/>
      <c r="AK32" s="21"/>
    </row>
    <row r="33" spans="1:37" ht="25.5">
      <c r="A33" s="20" t="str">
        <f t="shared" si="3"/>
        <v>AllowanceCharge</v>
      </c>
      <c r="B33" s="20" t="s">
        <v>269</v>
      </c>
      <c r="C33" s="48" t="s">
        <v>386</v>
      </c>
      <c r="D33" s="21"/>
      <c r="E33" s="21" t="s">
        <v>270</v>
      </c>
      <c r="F33" s="21"/>
      <c r="G33" s="21"/>
      <c r="H33" s="21"/>
      <c r="I33" s="20" t="str">
        <f t="shared" si="4"/>
        <v>Allowance Charge</v>
      </c>
      <c r="J33" s="20" t="str">
        <f t="shared" si="5"/>
        <v>Allowance Charge</v>
      </c>
      <c r="K33" s="20"/>
      <c r="L33" s="21"/>
      <c r="M33" s="21"/>
      <c r="N33" s="22" t="s">
        <v>271</v>
      </c>
      <c r="O33" s="21"/>
      <c r="P33" s="26" t="s">
        <v>272</v>
      </c>
      <c r="Q33" s="21" t="s">
        <v>273</v>
      </c>
      <c r="R33" s="24" t="s">
        <v>274</v>
      </c>
      <c r="S33" s="24"/>
      <c r="T33" s="57" t="s">
        <v>423</v>
      </c>
      <c r="U33" s="25"/>
      <c r="V33" s="23"/>
      <c r="W33" s="21"/>
      <c r="X33" s="21"/>
      <c r="Y33" s="21"/>
      <c r="Z33" s="21"/>
      <c r="AA33" s="21"/>
      <c r="AB33" s="21"/>
      <c r="AC33" s="21"/>
      <c r="AD33" s="21"/>
      <c r="AE33" s="21"/>
      <c r="AF33" s="21"/>
      <c r="AG33" s="21"/>
      <c r="AH33" s="21"/>
      <c r="AI33" s="21"/>
      <c r="AJ33" s="21"/>
      <c r="AK33" s="21"/>
    </row>
    <row r="34" spans="1:170" ht="25.5">
      <c r="A34" s="20" t="str">
        <f t="shared" si="3"/>
        <v>SalesConditions</v>
      </c>
      <c r="B34" s="20" t="s">
        <v>275</v>
      </c>
      <c r="C34" s="48" t="s">
        <v>387</v>
      </c>
      <c r="D34" s="21"/>
      <c r="E34" s="21" t="s">
        <v>276</v>
      </c>
      <c r="F34" s="21"/>
      <c r="G34" s="21"/>
      <c r="H34" s="21"/>
      <c r="I34" s="20" t="str">
        <f t="shared" si="4"/>
        <v>Sales Conditions</v>
      </c>
      <c r="J34" s="20" t="str">
        <f t="shared" si="5"/>
        <v>Sales Conditions</v>
      </c>
      <c r="K34" s="20"/>
      <c r="L34" s="21"/>
      <c r="M34" s="21"/>
      <c r="N34" s="22" t="s">
        <v>277</v>
      </c>
      <c r="O34" s="21"/>
      <c r="P34" s="23" t="s">
        <v>278</v>
      </c>
      <c r="Q34" s="21" t="s">
        <v>279</v>
      </c>
      <c r="R34" s="24" t="s">
        <v>280</v>
      </c>
      <c r="S34" s="24"/>
      <c r="T34" s="55" t="s">
        <v>424</v>
      </c>
      <c r="U34" s="25"/>
      <c r="V34" s="23"/>
      <c r="W34" s="21"/>
      <c r="X34" s="21"/>
      <c r="Y34" s="21"/>
      <c r="Z34" s="21"/>
      <c r="AA34" s="21"/>
      <c r="AB34" s="21"/>
      <c r="AC34" s="21"/>
      <c r="AD34" s="21"/>
      <c r="AE34" s="21"/>
      <c r="AF34" s="21"/>
      <c r="AG34" s="21"/>
      <c r="AH34" s="21"/>
      <c r="AI34" s="21"/>
      <c r="AJ34" s="21"/>
      <c r="AK34" s="21"/>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row>
    <row r="35" spans="1:170" ht="25.5">
      <c r="A35" s="20" t="str">
        <f t="shared" si="3"/>
        <v>DestinationCountry</v>
      </c>
      <c r="B35" s="20" t="s">
        <v>281</v>
      </c>
      <c r="C35" s="48" t="s">
        <v>388</v>
      </c>
      <c r="D35" s="21"/>
      <c r="E35" s="21" t="s">
        <v>282</v>
      </c>
      <c r="F35" s="21" t="s">
        <v>283</v>
      </c>
      <c r="G35" s="21"/>
      <c r="H35" s="21"/>
      <c r="I35" s="20" t="str">
        <f t="shared" si="4"/>
        <v>Country</v>
      </c>
      <c r="J35" s="20" t="str">
        <f t="shared" si="5"/>
        <v>Country</v>
      </c>
      <c r="K35" s="20"/>
      <c r="L35" s="21"/>
      <c r="M35" s="21"/>
      <c r="N35" s="22" t="s">
        <v>284</v>
      </c>
      <c r="O35" s="21"/>
      <c r="P35" s="23" t="s">
        <v>285</v>
      </c>
      <c r="Q35" s="21" t="s">
        <v>286</v>
      </c>
      <c r="R35" s="24" t="s">
        <v>287</v>
      </c>
      <c r="S35" s="24"/>
      <c r="T35" s="55" t="s">
        <v>425</v>
      </c>
      <c r="U35" s="25"/>
      <c r="V35" s="23"/>
      <c r="W35" s="21"/>
      <c r="X35" s="21"/>
      <c r="Y35" s="21"/>
      <c r="Z35" s="21"/>
      <c r="AA35" s="21"/>
      <c r="AB35" s="21"/>
      <c r="AC35" s="21"/>
      <c r="AD35" s="21"/>
      <c r="AE35" s="21"/>
      <c r="AF35" s="21"/>
      <c r="AG35" s="21"/>
      <c r="AH35" s="21"/>
      <c r="AI35" s="21"/>
      <c r="AJ35" s="21"/>
      <c r="AK35" s="21"/>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row>
    <row r="36" spans="1:170" ht="25.5">
      <c r="A36" s="20" t="str">
        <f t="shared" si="3"/>
        <v>OrderLine</v>
      </c>
      <c r="B36" s="20" t="s">
        <v>288</v>
      </c>
      <c r="C36" s="48" t="s">
        <v>389</v>
      </c>
      <c r="D36" s="21"/>
      <c r="E36" s="21" t="s">
        <v>289</v>
      </c>
      <c r="F36" s="21"/>
      <c r="G36" s="21"/>
      <c r="H36" s="21"/>
      <c r="I36" s="20" t="str">
        <f t="shared" si="4"/>
        <v>Order Line</v>
      </c>
      <c r="J36" s="20" t="str">
        <f t="shared" si="5"/>
        <v>Order Line</v>
      </c>
      <c r="K36" s="20"/>
      <c r="L36" s="21"/>
      <c r="M36" s="21"/>
      <c r="N36" s="22" t="s">
        <v>290</v>
      </c>
      <c r="O36" s="21"/>
      <c r="P36" s="26" t="s">
        <v>291</v>
      </c>
      <c r="Q36" s="21" t="s">
        <v>292</v>
      </c>
      <c r="R36" s="24" t="s">
        <v>293</v>
      </c>
      <c r="S36" s="24"/>
      <c r="T36" s="55" t="s">
        <v>426</v>
      </c>
      <c r="U36" s="25"/>
      <c r="V36" s="23"/>
      <c r="W36" s="21"/>
      <c r="X36" s="21"/>
      <c r="Y36" s="21"/>
      <c r="Z36" s="21"/>
      <c r="AA36" s="21"/>
      <c r="AB36" s="21"/>
      <c r="AC36" s="21"/>
      <c r="AD36" s="21"/>
      <c r="AE36" s="21"/>
      <c r="AF36" s="21"/>
      <c r="AG36" s="21"/>
      <c r="AH36" s="21"/>
      <c r="AI36" s="21"/>
      <c r="AJ36" s="21"/>
      <c r="AK36" s="21"/>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row>
    <row r="37" spans="1:37" ht="25.5">
      <c r="A37" s="20" t="str">
        <f t="shared" si="3"/>
        <v>PaymentMeans</v>
      </c>
      <c r="B37" s="20" t="s">
        <v>294</v>
      </c>
      <c r="C37" s="48" t="s">
        <v>390</v>
      </c>
      <c r="D37" s="21"/>
      <c r="E37" s="21" t="s">
        <v>295</v>
      </c>
      <c r="F37" s="21"/>
      <c r="G37" s="21"/>
      <c r="H37" s="21"/>
      <c r="I37" s="20" t="str">
        <f t="shared" si="4"/>
        <v>Payment Means</v>
      </c>
      <c r="J37" s="20" t="str">
        <f t="shared" si="5"/>
        <v>Payment Means</v>
      </c>
      <c r="K37" s="20"/>
      <c r="L37" s="21"/>
      <c r="M37" s="21"/>
      <c r="N37" s="22" t="s">
        <v>296</v>
      </c>
      <c r="O37" s="21"/>
      <c r="P37" s="23" t="s">
        <v>297</v>
      </c>
      <c r="Q37" s="21" t="s">
        <v>298</v>
      </c>
      <c r="R37" s="24" t="s">
        <v>299</v>
      </c>
      <c r="S37" s="24"/>
      <c r="T37" s="55" t="s">
        <v>427</v>
      </c>
      <c r="U37" s="25"/>
      <c r="V37" s="23"/>
      <c r="W37" s="21"/>
      <c r="X37" s="21"/>
      <c r="Y37" s="21"/>
      <c r="Z37" s="21"/>
      <c r="AA37" s="21"/>
      <c r="AB37" s="21"/>
      <c r="AC37" s="21"/>
      <c r="AD37" s="21"/>
      <c r="AE37" s="21"/>
      <c r="AF37" s="21"/>
      <c r="AG37" s="21"/>
      <c r="AH37" s="21"/>
      <c r="AI37" s="21"/>
      <c r="AJ37" s="21"/>
      <c r="AK37" s="21"/>
    </row>
    <row r="38" spans="1:37" ht="12.75">
      <c r="A38" s="27"/>
      <c r="B38" s="27"/>
      <c r="C38" s="27"/>
      <c r="D38" s="27"/>
      <c r="E38" s="27"/>
      <c r="F38" s="27"/>
      <c r="G38" s="27"/>
      <c r="H38" s="27"/>
      <c r="I38" s="27"/>
      <c r="J38" s="27"/>
      <c r="K38" s="27"/>
      <c r="L38" s="27"/>
      <c r="M38" s="27"/>
      <c r="N38" s="27"/>
      <c r="O38" s="28"/>
      <c r="P38" s="29"/>
      <c r="Q38" s="28" t="s">
        <v>300</v>
      </c>
      <c r="R38" s="30"/>
      <c r="S38" s="30"/>
      <c r="T38" s="30"/>
      <c r="U38" s="31"/>
      <c r="V38" s="30"/>
      <c r="W38" s="27"/>
      <c r="X38" s="27"/>
      <c r="Y38" s="27"/>
      <c r="Z38" s="27"/>
      <c r="AA38" s="27"/>
      <c r="AB38" s="27"/>
      <c r="AC38" s="27"/>
      <c r="AD38" s="27"/>
      <c r="AE38" s="27"/>
      <c r="AF38" s="27"/>
      <c r="AG38" s="27"/>
      <c r="AH38" s="27"/>
      <c r="AI38" s="27"/>
      <c r="AJ38" s="27"/>
      <c r="AK38"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2.xml><?xml version="1.0" encoding="utf-8"?>
<worksheet xmlns="http://schemas.openxmlformats.org/spreadsheetml/2006/main" xmlns:r="http://schemas.openxmlformats.org/officeDocument/2006/relationships">
  <dimension ref="A1:FB37"/>
  <sheetViews>
    <sheetView workbookViewId="0" topLeftCell="H1">
      <selection activeCell="I8" sqref="I8"/>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8" ht="76.5">
      <c r="A1" s="32" t="s">
        <v>301</v>
      </c>
      <c r="B1" s="32" t="s">
        <v>302</v>
      </c>
      <c r="C1" s="32" t="s">
        <v>303</v>
      </c>
      <c r="D1" s="32" t="s">
        <v>304</v>
      </c>
      <c r="E1" s="32" t="s">
        <v>305</v>
      </c>
      <c r="F1" s="32" t="s">
        <v>306</v>
      </c>
      <c r="G1" s="32" t="s">
        <v>307</v>
      </c>
      <c r="H1" s="32" t="s">
        <v>308</v>
      </c>
      <c r="I1" s="32" t="s">
        <v>309</v>
      </c>
      <c r="J1" s="32" t="s">
        <v>310</v>
      </c>
      <c r="K1" s="32" t="s">
        <v>311</v>
      </c>
      <c r="L1" s="32" t="s">
        <v>312</v>
      </c>
      <c r="M1" s="32" t="s">
        <v>313</v>
      </c>
      <c r="N1" s="32" t="s">
        <v>314</v>
      </c>
      <c r="O1" s="32" t="s">
        <v>315</v>
      </c>
      <c r="P1" s="58" t="s">
        <v>316</v>
      </c>
      <c r="Q1" s="58"/>
      <c r="R1" s="59" t="s">
        <v>317</v>
      </c>
      <c r="S1" s="59"/>
      <c r="T1" s="59"/>
      <c r="U1" s="59"/>
      <c r="V1" s="59"/>
      <c r="W1" s="59"/>
      <c r="X1" s="59"/>
      <c r="Y1" s="59"/>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row>
    <row r="2" spans="1:158" ht="25.5">
      <c r="A2" s="33" t="s">
        <v>318</v>
      </c>
      <c r="B2" s="33">
        <v>473</v>
      </c>
      <c r="C2" s="33" t="str">
        <f>IF(Order!B2&lt;&gt;"",Order!B2,"")</f>
        <v>Order. Details</v>
      </c>
      <c r="D2" s="33" t="str">
        <f>IF(Order!Q2&lt;&gt;"",Order!Q2,"")</f>
        <v>ABIE</v>
      </c>
      <c r="E2" s="34" t="str">
        <f>IF(Order!R2&lt;&gt;"",Order!R2,"")</f>
        <v>a document that contains information directly relating to the economic event of ordering products.</v>
      </c>
      <c r="F2" s="34"/>
      <c r="G2" s="35">
        <f>IF(Order!D2&lt;&gt;"",Order!D2,"")</f>
      </c>
      <c r="H2" s="35" t="str">
        <f>IF(Order!E2&lt;&gt;"",Order!E2,"")</f>
        <v>Order</v>
      </c>
      <c r="I2" s="36">
        <f>IF(Order!F2&lt;&gt;"",Order!F2,"")</f>
      </c>
      <c r="J2" s="36">
        <f>IF(Order!I2&lt;&gt;"",Order!I2,"")</f>
      </c>
      <c r="K2" s="36">
        <f>IF(AND(Order!L2&lt;&gt;"",Order!Q2="BBIE"),Order!L2,"")</f>
      </c>
      <c r="L2" s="36">
        <f>IF(AND(Order!J2&lt;&gt;"",Order!Q2="BBIE"),Order!J2,"")</f>
      </c>
      <c r="M2" s="36">
        <f>IF(Order!M2&lt;&gt;"",Order!M2,"")</f>
      </c>
      <c r="N2" s="36">
        <f>IF(Order!N2&lt;&gt;"",Order!N2,"")</f>
      </c>
      <c r="O2" s="35" t="str">
        <f>IF(Order!O2&lt;&gt;"",Order!O2,"")</f>
        <v>Purchase Order</v>
      </c>
      <c r="P2" s="36">
        <f>IF(LEN(Order!P2)=1,TEXT(Order!P2,"#"),IF(MID(Order!P2,2,2)="..",LEFT(Order!P2,1),""))</f>
      </c>
      <c r="Q2" s="36">
        <f>IF(LEN(Order!P2)=1,TEXT(Order!P2,"#"),IF(MID(Order!P2,2,2)="..",IF(RIGHT(Order!P2,1)="n","unbounded",RIGHT(Order!P2,1)),""))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row>
    <row r="3" spans="1:158" ht="12.75">
      <c r="A3" s="37" t="s">
        <v>319</v>
      </c>
      <c r="B3" s="37">
        <v>474</v>
      </c>
      <c r="C3" s="37" t="str">
        <f>IF(Order!B3&lt;&gt;"",Order!B3,"")</f>
        <v>Order. Buyers_ Identifier. Identifier</v>
      </c>
      <c r="D3" s="37" t="str">
        <f>IF(Order!Q3&lt;&gt;"",Order!Q3,"")</f>
        <v>BBIE</v>
      </c>
      <c r="E3" s="38" t="str">
        <f>IF(Order!R3&lt;&gt;"",Order!R3,"")</f>
        <v>a unique identification assigned to the Order in respect to the Buyer party</v>
      </c>
      <c r="F3" s="38"/>
      <c r="G3" s="39">
        <f>IF(Order!D3&lt;&gt;"",Order!D3,"")</f>
      </c>
      <c r="H3" s="39" t="str">
        <f>IF(Order!E3&lt;&gt;"",Order!E3,"")</f>
        <v>Order</v>
      </c>
      <c r="I3" s="39" t="str">
        <f>IF(Order!F3&lt;&gt;"",Order!F3,"")</f>
        <v>Buyers</v>
      </c>
      <c r="J3" s="39" t="str">
        <f>IF(Order!I3&lt;&gt;"",Order!I3,"")</f>
        <v>Identifier</v>
      </c>
      <c r="K3" s="39" t="str">
        <f>IF(AND(Order!L3&lt;&gt;"",Order!Q3="BBIE"),Order!L3,"")</f>
        <v>Identifier. Type</v>
      </c>
      <c r="L3" s="39" t="str">
        <f>IF(AND(Order!J3&lt;&gt;"",Order!Q3="BBIE"),Order!J3,"")</f>
        <v>Identifier</v>
      </c>
      <c r="M3" s="40">
        <f>IF(Order!M3&lt;&gt;"",Order!M3,"")</f>
      </c>
      <c r="N3" s="40">
        <f>IF(Order!N3&lt;&gt;"",Order!N3,"")</f>
      </c>
      <c r="O3" s="39">
        <f>IF(Order!O3&lt;&gt;"",Order!O3,"")</f>
      </c>
      <c r="P3" s="39" t="str">
        <f>IF(LEN(Order!P3)=1,TEXT(Order!P3,"#"),IF(MID(Order!P3,2,2)="..",LEFT(Order!P3,1),""))</f>
        <v>0</v>
      </c>
      <c r="Q3" s="39" t="str">
        <f>IF(LEN(Order!P3)=1,TEXT(Order!P3,"#"),IF(MID(Order!P3,2,2)="..",IF(RIGHT(Order!P3,1)="n","unbounded",RIGHT(Order!P3,1)),""))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row>
    <row r="4" spans="1:158" ht="12.75">
      <c r="A4" s="37" t="s">
        <v>320</v>
      </c>
      <c r="B4" s="37">
        <v>475</v>
      </c>
      <c r="C4" s="37" t="str">
        <f>IF(Order!B4&lt;&gt;"",Order!B4,"")</f>
        <v>Order. Sellers_ Identifier. Identifier</v>
      </c>
      <c r="D4" s="37" t="str">
        <f>IF(Order!Q4&lt;&gt;"",Order!Q4,"")</f>
        <v>BBIE</v>
      </c>
      <c r="E4" s="38" t="str">
        <f>IF(Order!R4&lt;&gt;"",Order!R4,"")</f>
        <v>the identification given to an Order by the seller.</v>
      </c>
      <c r="F4" s="38"/>
      <c r="G4" s="39">
        <f>IF(Order!D4&lt;&gt;"",Order!D4,"")</f>
      </c>
      <c r="H4" s="39" t="str">
        <f>IF(Order!E4&lt;&gt;"",Order!E4,"")</f>
        <v>Order</v>
      </c>
      <c r="I4" s="39" t="str">
        <f>IF(Order!F4&lt;&gt;"",Order!F4,"")</f>
        <v>Sellers</v>
      </c>
      <c r="J4" s="39" t="str">
        <f>IF(Order!I4&lt;&gt;"",Order!I4,"")</f>
        <v>Identifier</v>
      </c>
      <c r="K4" s="39" t="str">
        <f>IF(AND(Order!L4&lt;&gt;"",Order!Q4="BBIE"),Order!L4,"")</f>
        <v>Identifier. Type</v>
      </c>
      <c r="L4" s="39" t="str">
        <f>IF(AND(Order!J4&lt;&gt;"",Order!Q4="BBIE"),Order!J4,"")</f>
        <v>Identifier</v>
      </c>
      <c r="M4" s="40">
        <f>IF(Order!M4&lt;&gt;"",Order!M4,"")</f>
      </c>
      <c r="N4" s="40">
        <f>IF(Order!N4&lt;&gt;"",Order!N4,"")</f>
      </c>
      <c r="O4" s="39">
        <f>IF(Order!O4&lt;&gt;"",Order!O4,"")</f>
      </c>
      <c r="P4" s="39" t="str">
        <f>IF(LEN(Order!P4)=1,TEXT(Order!P4,"#"),IF(MID(Order!P4,2,2)="..",LEFT(Order!P4,1),""))</f>
        <v>0</v>
      </c>
      <c r="Q4" s="39" t="str">
        <f>IF(LEN(Order!P4)=1,TEXT(Order!P4,"#"),IF(MID(Order!P4,2,2)="..",IF(RIGHT(Order!P4,1)="n","unbounded",RIGHT(Order!P4,1)),""))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row>
    <row r="5" spans="1:158" ht="12.75">
      <c r="A5" s="37" t="s">
        <v>321</v>
      </c>
      <c r="B5" s="37">
        <v>476</v>
      </c>
      <c r="C5" s="37" t="str">
        <f>IF(Order!B5&lt;&gt;"",Order!B5,"")</f>
        <v>Order. Copy. Indicator</v>
      </c>
      <c r="D5" s="37" t="str">
        <f>IF(Order!Q5&lt;&gt;"",Order!Q5,"")</f>
        <v>BBIE</v>
      </c>
      <c r="E5" s="38" t="str">
        <f>IF(Order!R5&lt;&gt;"",Order!R5,"")</f>
        <v>Indicates whether a document is a copy (true) or not (false)</v>
      </c>
      <c r="F5" s="38"/>
      <c r="G5" s="39">
        <f>IF(Order!D5&lt;&gt;"",Order!D5,"")</f>
      </c>
      <c r="H5" s="39" t="str">
        <f>IF(Order!E5&lt;&gt;"",Order!E5,"")</f>
        <v>Order</v>
      </c>
      <c r="I5" s="39">
        <f>IF(Order!F5&lt;&gt;"",Order!F5,"")</f>
      </c>
      <c r="J5" s="39" t="str">
        <f>IF(Order!I5&lt;&gt;"",Order!I5,"")</f>
        <v>Copy</v>
      </c>
      <c r="K5" s="39" t="str">
        <f>IF(AND(Order!L5&lt;&gt;"",Order!Q5="BBIE"),Order!L5,"")</f>
        <v>Indicator. Type</v>
      </c>
      <c r="L5" s="39" t="str">
        <f>IF(AND(Order!J5&lt;&gt;"",Order!Q5="BBIE"),Order!J5,"")</f>
        <v>Indicator</v>
      </c>
      <c r="M5" s="40">
        <f>IF(Order!M5&lt;&gt;"",Order!M5,"")</f>
      </c>
      <c r="N5" s="40">
        <f>IF(Order!N5&lt;&gt;"",Order!N5,"")</f>
      </c>
      <c r="O5" s="39">
        <f>IF(Order!O5&lt;&gt;"",Order!O5,"")</f>
      </c>
      <c r="P5" s="39" t="str">
        <f>IF(LEN(Order!P5)=1,TEXT(Order!P5,"#"),IF(MID(Order!P5,2,2)="..",LEFT(Order!P5,1),""))</f>
        <v>0</v>
      </c>
      <c r="Q5" s="39" t="str">
        <f>IF(LEN(Order!P5)=1,TEXT(Order!P5,"#"),IF(MID(Order!P5,2,2)="..",IF(RIGHT(Order!P5,1)="n","unbounded",RIGHT(Order!P5,1)),""))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row>
    <row r="6" spans="1:158" ht="12.75">
      <c r="A6" s="37" t="s">
        <v>322</v>
      </c>
      <c r="B6" s="37">
        <v>477</v>
      </c>
      <c r="C6" s="37" t="str">
        <f>IF(Order!B6&lt;&gt;"",Order!B6,"")</f>
        <v>Order. Globally Unique_ Identifier. Identifier</v>
      </c>
      <c r="D6" s="37" t="str">
        <f>IF(Order!Q6&lt;&gt;"",Order!Q6,"")</f>
        <v>BBIE</v>
      </c>
      <c r="E6" s="38" t="str">
        <f>IF(Order!R6&lt;&gt;"",Order!R6,"")</f>
        <v>a computer generated unique identifier for the document, which is guaranteed to be unique</v>
      </c>
      <c r="F6" s="38"/>
      <c r="G6" s="39">
        <f>IF(Order!D6&lt;&gt;"",Order!D6,"")</f>
      </c>
      <c r="H6" s="39" t="str">
        <f>IF(Order!E6&lt;&gt;"",Order!E6,"")</f>
        <v>Order</v>
      </c>
      <c r="I6" s="39" t="str">
        <f>IF(Order!F6&lt;&gt;"",Order!F6,"")</f>
        <v>Globally Unique</v>
      </c>
      <c r="J6" s="39" t="str">
        <f>IF(Order!I6&lt;&gt;"",Order!I6,"")</f>
        <v>Identifier</v>
      </c>
      <c r="K6" s="39" t="str">
        <f>IF(AND(Order!L6&lt;&gt;"",Order!Q6="BBIE"),Order!L6,"")</f>
        <v>Identifier. Type</v>
      </c>
      <c r="L6" s="39" t="str">
        <f>IF(AND(Order!J6&lt;&gt;"",Order!Q6="BBIE"),Order!J6,"")</f>
        <v>Identifier</v>
      </c>
      <c r="M6" s="40">
        <f>IF(Order!M6&lt;&gt;"",Order!M6,"")</f>
      </c>
      <c r="N6" s="40">
        <f>IF(Order!N6&lt;&gt;"",Order!N6,"")</f>
      </c>
      <c r="O6" s="39">
        <f>IF(Order!O6&lt;&gt;"",Order!O6,"")</f>
      </c>
      <c r="P6" s="39" t="str">
        <f>IF(LEN(Order!P6)=1,TEXT(Order!P6,"#"),IF(MID(Order!P6,2,2)="..",LEFT(Order!P6,1),""))</f>
        <v>0</v>
      </c>
      <c r="Q6" s="39" t="str">
        <f>IF(LEN(Order!P6)=1,TEXT(Order!P6,"#"),IF(MID(Order!P6,2,2)="..",IF(RIGHT(Order!P6,1)="n","unbounded",RIGHT(Order!P6,1)),""))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row>
    <row r="7" spans="1:158" ht="12.75">
      <c r="A7" s="37" t="s">
        <v>323</v>
      </c>
      <c r="B7" s="37">
        <v>478</v>
      </c>
      <c r="C7" s="37" t="str">
        <f>IF(Order!B7&lt;&gt;"",Order!B7,"")</f>
        <v>Order. Issue Date. Date</v>
      </c>
      <c r="D7" s="37" t="str">
        <f>IF(Order!Q7&lt;&gt;"",Order!Q7,"")</f>
        <v>BBIE</v>
      </c>
      <c r="E7" s="38" t="str">
        <f>IF(Order!R7&lt;&gt;"",Order!R7,"")</f>
        <v>a date (and potentially time) stamp denoting when the Order was issued.</v>
      </c>
      <c r="F7" s="38"/>
      <c r="G7" s="39">
        <f>IF(Order!D7&lt;&gt;"",Order!D7,"")</f>
      </c>
      <c r="H7" s="39" t="str">
        <f>IF(Order!E7&lt;&gt;"",Order!E7,"")</f>
        <v>Order</v>
      </c>
      <c r="I7" s="39">
        <f>IF(Order!F7&lt;&gt;"",Order!F7,"")</f>
      </c>
      <c r="J7" s="39" t="str">
        <f>IF(Order!I7&lt;&gt;"",Order!I7,"")</f>
        <v>Issue Date</v>
      </c>
      <c r="K7" s="39" t="str">
        <f>IF(AND(Order!L7&lt;&gt;"",Order!Q7="BBIE"),Order!L7,"")</f>
        <v>Date. Type</v>
      </c>
      <c r="L7" s="39" t="str">
        <f>IF(AND(Order!J7&lt;&gt;"",Order!Q7="BBIE"),Order!J7,"")</f>
        <v>Date</v>
      </c>
      <c r="M7" s="40">
        <f>IF(Order!M7&lt;&gt;"",Order!M7,"")</f>
      </c>
      <c r="N7" s="40">
        <f>IF(Order!N7&lt;&gt;"",Order!N7,"")</f>
      </c>
      <c r="O7" s="39">
        <f>IF(Order!O7&lt;&gt;"",Order!O7,"")</f>
      </c>
      <c r="P7" s="39" t="str">
        <f>IF(LEN(Order!P7)=1,TEXT(Order!P7,"#"),IF(MID(Order!P7,2,2)="..",LEFT(Order!P7,1),""))</f>
        <v>1</v>
      </c>
      <c r="Q7" s="39" t="str">
        <f>IF(LEN(Order!P7)=1,TEXT(Order!P7,"#"),IF(MID(Order!P7,2,2)="..",IF(RIGHT(Order!P7,1)="n","unbounded",RIGHT(Order!P7,1)),""))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row>
    <row r="8" spans="1:158" ht="38.25">
      <c r="A8" s="37" t="s">
        <v>324</v>
      </c>
      <c r="B8" s="37">
        <v>479</v>
      </c>
      <c r="C8" s="37" t="str">
        <f>IF(Order!B8&lt;&gt;"",Order!B8,"")</f>
        <v>Order. Note. Text</v>
      </c>
      <c r="D8" s="37" t="str">
        <f>IF(Order!Q8&lt;&gt;"",Order!Q8,"")</f>
        <v>BBIE</v>
      </c>
      <c r="E8" s="38" t="str">
        <f>IF(Order!R8&lt;&gt;"",Order!R8,"")</f>
        <v>contains any free form text pertinent to the entire document or to the document message itself. This element may contain notes or any other similar information that is not contained explicitly in another structure.</v>
      </c>
      <c r="F8" s="38"/>
      <c r="G8" s="39">
        <f>IF(Order!D8&lt;&gt;"",Order!D8,"")</f>
      </c>
      <c r="H8" s="39" t="str">
        <f>IF(Order!E8&lt;&gt;"",Order!E8,"")</f>
        <v>Order</v>
      </c>
      <c r="I8" s="39">
        <f>IF(Order!F8&lt;&gt;"",Order!F8,"")</f>
      </c>
      <c r="J8" s="39" t="str">
        <f>IF(Order!I8&lt;&gt;"",Order!I8,"")</f>
        <v>Note</v>
      </c>
      <c r="K8" s="39" t="str">
        <f>IF(AND(Order!L8&lt;&gt;"",Order!Q8="BBIE"),Order!L8,"")</f>
        <v>Text. Type</v>
      </c>
      <c r="L8" s="39" t="str">
        <f>IF(AND(Order!J8&lt;&gt;"",Order!Q8="BBIE"),Order!J8,"")</f>
        <v>Text</v>
      </c>
      <c r="M8" s="40">
        <f>IF(Order!M8&lt;&gt;"",Order!M8,"")</f>
      </c>
      <c r="N8" s="40">
        <f>IF(Order!N8&lt;&gt;"",Order!N8,"")</f>
      </c>
      <c r="O8" s="39">
        <f>IF(Order!O8&lt;&gt;"",Order!O8,"")</f>
      </c>
      <c r="P8" s="39" t="str">
        <f>IF(LEN(Order!P8)=1,TEXT(Order!P8,"#"),IF(MID(Order!P8,2,2)="..",LEFT(Order!P8,1),""))</f>
        <v>0</v>
      </c>
      <c r="Q8" s="39" t="str">
        <f>IF(LEN(Order!P8)=1,TEXT(Order!P8,"#"),IF(MID(Order!P8,2,2)="..",IF(RIGHT(Order!P8,1)="n","unbounded",RIGHT(Order!P8,1)),""))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row>
    <row r="9" spans="1:158" ht="12.75">
      <c r="A9" s="37" t="s">
        <v>325</v>
      </c>
      <c r="B9" s="37">
        <v>480</v>
      </c>
      <c r="C9" s="37" t="str">
        <f>IF(Order!B9&lt;&gt;"",Order!B9,"")</f>
        <v>Order. Acknowledgement Response. Code</v>
      </c>
      <c r="D9" s="37" t="str">
        <f>IF(Order!Q9&lt;&gt;"",Order!Q9,"")</f>
        <v>BBIE</v>
      </c>
      <c r="E9" s="38" t="str">
        <f>IF(Order!R9&lt;&gt;"",Order!R9,"")</f>
        <v>specifies the type of Response for the Order that the Buyer requires from the Seller.</v>
      </c>
      <c r="F9" s="38"/>
      <c r="G9" s="39">
        <f>IF(Order!D9&lt;&gt;"",Order!D9,"")</f>
      </c>
      <c r="H9" s="39" t="str">
        <f>IF(Order!E9&lt;&gt;"",Order!E9,"")</f>
        <v>Order</v>
      </c>
      <c r="I9" s="39">
        <f>IF(Order!F9&lt;&gt;"",Order!F9,"")</f>
      </c>
      <c r="J9" s="39" t="str">
        <f>IF(Order!I9&lt;&gt;"",Order!I9,"")</f>
        <v>Acknowledgement Response</v>
      </c>
      <c r="K9" s="39" t="str">
        <f>IF(AND(Order!L9&lt;&gt;"",Order!Q9="BBIE"),Order!L9,"")</f>
        <v>Acknowledgement Response_ Code. Type</v>
      </c>
      <c r="L9" s="39" t="str">
        <f>IF(AND(Order!J9&lt;&gt;"",Order!Q9="BBIE"),Order!J9,"")</f>
        <v>Code</v>
      </c>
      <c r="M9" s="40">
        <f>IF(Order!M9&lt;&gt;"",Order!M9,"")</f>
      </c>
      <c r="N9" s="40">
        <f>IF(Order!N9&lt;&gt;"",Order!N9,"")</f>
      </c>
      <c r="O9" s="39">
        <f>IF(Order!O9&lt;&gt;"",Order!O9,"")</f>
      </c>
      <c r="P9" s="39" t="str">
        <f>IF(LEN(Order!P9)=1,TEXT(Order!P9,"#"),IF(MID(Order!P9,2,2)="..",LEFT(Order!P9,1),""))</f>
        <v>0</v>
      </c>
      <c r="Q9" s="39" t="str">
        <f>IF(LEN(Order!P9)=1,TEXT(Order!P9,"#"),IF(MID(Order!P9,2,2)="..",IF(RIGHT(Order!P9,1)="n","unbounded",RIGHT(Order!P9,1)),""))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row>
    <row r="10" spans="1:158" ht="12.75">
      <c r="A10" s="37" t="s">
        <v>326</v>
      </c>
      <c r="B10" s="37">
        <v>481</v>
      </c>
      <c r="C10" s="37" t="str">
        <f>IF(Order!B10&lt;&gt;"",Order!B10,"")</f>
        <v>Order. Transaction Currency. Code</v>
      </c>
      <c r="D10" s="37" t="str">
        <f>IF(Order!Q10&lt;&gt;"",Order!Q10,"")</f>
        <v>BBIE</v>
      </c>
      <c r="E10" s="38" t="str">
        <f>IF(Order!R10&lt;&gt;"",Order!R10,"")</f>
        <v>the default currency of the transaction, to be used for Invoicing.</v>
      </c>
      <c r="F10" s="38"/>
      <c r="G10" s="39">
        <f>IF(Order!D10&lt;&gt;"",Order!D10,"")</f>
      </c>
      <c r="H10" s="39" t="str">
        <f>IF(Order!E10&lt;&gt;"",Order!E10,"")</f>
        <v>Order</v>
      </c>
      <c r="I10" s="39">
        <f>IF(Order!F10&lt;&gt;"",Order!F10,"")</f>
      </c>
      <c r="J10" s="39" t="str">
        <f>IF(Order!I10&lt;&gt;"",Order!I10,"")</f>
        <v>Transaction Currency</v>
      </c>
      <c r="K10" s="39" t="str">
        <f>IF(AND(Order!L10&lt;&gt;"",Order!Q10="BBIE"),Order!L10,"")</f>
        <v>Currency_ Code. Type</v>
      </c>
      <c r="L10" s="39" t="str">
        <f>IF(AND(Order!J10&lt;&gt;"",Order!Q10="BBIE"),Order!J10,"")</f>
        <v>Code</v>
      </c>
      <c r="M10" s="40">
        <f>IF(Order!M10&lt;&gt;"",Order!M10,"")</f>
      </c>
      <c r="N10" s="40">
        <f>IF(Order!N10&lt;&gt;"",Order!N10,"")</f>
      </c>
      <c r="O10" s="39">
        <f>IF(Order!O10&lt;&gt;"",Order!O10,"")</f>
      </c>
      <c r="P10" s="39" t="str">
        <f>IF(LEN(Order!P10)=1,TEXT(Order!P10,"#"),IF(MID(Order!P10,2,2)="..",LEFT(Order!P10,1),""))</f>
        <v>0</v>
      </c>
      <c r="Q10" s="39" t="str">
        <f>IF(LEN(Order!P10)=1,TEXT(Order!P10,"#"),IF(MID(Order!P10,2,2)="..",IF(RIGHT(Order!P10,1)="n","unbounded",RIGHT(Order!P10,1)),""))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row>
    <row r="11" spans="1:158" ht="12.75">
      <c r="A11" s="37" t="s">
        <v>327</v>
      </c>
      <c r="B11" s="37">
        <v>482</v>
      </c>
      <c r="C11" s="37" t="str">
        <f>IF(Order!B11&lt;&gt;"",Order!B11,"")</f>
        <v>Order. Pricing Currency. Code</v>
      </c>
      <c r="D11" s="37" t="str">
        <f>IF(Order!Q11&lt;&gt;"",Order!Q11,"")</f>
        <v>BBIE</v>
      </c>
      <c r="E11" s="38" t="str">
        <f>IF(Order!R11&lt;&gt;"",Order!R11,"")</f>
        <v>the currency in which all pricing on the transaction will be specified.</v>
      </c>
      <c r="F11" s="38"/>
      <c r="G11" s="39">
        <f>IF(Order!D11&lt;&gt;"",Order!D11,"")</f>
      </c>
      <c r="H11" s="39" t="str">
        <f>IF(Order!E11&lt;&gt;"",Order!E11,"")</f>
        <v>Order</v>
      </c>
      <c r="I11" s="39">
        <f>IF(Order!F11&lt;&gt;"",Order!F11,"")</f>
      </c>
      <c r="J11" s="39" t="str">
        <f>IF(Order!I11&lt;&gt;"",Order!I11,"")</f>
        <v>Pricing Currency</v>
      </c>
      <c r="K11" s="39" t="str">
        <f>IF(AND(Order!L11&lt;&gt;"",Order!Q11="BBIE"),Order!L11,"")</f>
        <v>Currency_ Code. Type</v>
      </c>
      <c r="L11" s="39" t="str">
        <f>IF(AND(Order!J11&lt;&gt;"",Order!Q11="BBIE"),Order!J11,"")</f>
        <v>Code</v>
      </c>
      <c r="M11" s="40">
        <f>IF(Order!M11&lt;&gt;"",Order!M11,"")</f>
      </c>
      <c r="N11" s="40">
        <f>IF(Order!N11&lt;&gt;"",Order!N11,"")</f>
      </c>
      <c r="O11" s="39">
        <f>IF(Order!O11&lt;&gt;"",Order!O11,"")</f>
      </c>
      <c r="P11" s="39" t="str">
        <f>IF(LEN(Order!P11)=1,TEXT(Order!P11,"#"),IF(MID(Order!P11,2,2)="..",LEFT(Order!P11,1),""))</f>
        <v>0</v>
      </c>
      <c r="Q11" s="39" t="str">
        <f>IF(LEN(Order!P11)=1,TEXT(Order!P11,"#"),IF(MID(Order!P11,2,2)="..",IF(RIGHT(Order!P11,1)="n","unbounded",RIGHT(Order!P11,1)),""))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row>
    <row r="12" spans="1:158" ht="12.75">
      <c r="A12" s="37" t="s">
        <v>328</v>
      </c>
      <c r="B12" s="37">
        <v>483</v>
      </c>
      <c r="C12" s="37" t="str">
        <f>IF(Order!B12&lt;&gt;"",Order!B12,"")</f>
        <v>Order. Earliest Date. Date</v>
      </c>
      <c r="D12" s="37" t="str">
        <f>IF(Order!Q12&lt;&gt;"",Order!Q12,"")</f>
        <v>BBIE</v>
      </c>
      <c r="E12" s="38" t="str">
        <f>IF(Order!R12&lt;&gt;"",Order!R12,"")</f>
        <v>the starting date on or after which Order should be considered valid</v>
      </c>
      <c r="F12" s="38"/>
      <c r="G12" s="39">
        <f>IF(Order!D12&lt;&gt;"",Order!D12,"")</f>
      </c>
      <c r="H12" s="39" t="str">
        <f>IF(Order!E12&lt;&gt;"",Order!E12,"")</f>
        <v>Order</v>
      </c>
      <c r="I12" s="39">
        <f>IF(Order!F12&lt;&gt;"",Order!F12,"")</f>
      </c>
      <c r="J12" s="39" t="str">
        <f>IF(Order!I12&lt;&gt;"",Order!I12,"")</f>
        <v>Earliest Date</v>
      </c>
      <c r="K12" s="39" t="str">
        <f>IF(AND(Order!L12&lt;&gt;"",Order!Q12="BBIE"),Order!L12,"")</f>
        <v>Date. Type</v>
      </c>
      <c r="L12" s="39" t="str">
        <f>IF(AND(Order!J12&lt;&gt;"",Order!Q12="BBIE"),Order!J12,"")</f>
        <v>Date</v>
      </c>
      <c r="M12" s="40">
        <f>IF(Order!M12&lt;&gt;"",Order!M12,"")</f>
      </c>
      <c r="N12" s="40">
        <f>IF(Order!N12&lt;&gt;"",Order!N12,"")</f>
      </c>
      <c r="O12" s="39">
        <f>IF(Order!O12&lt;&gt;"",Order!O12,"")</f>
      </c>
      <c r="P12" s="39" t="str">
        <f>IF(LEN(Order!P12)=1,TEXT(Order!P12,"#"),IF(MID(Order!P12,2,2)="..",LEFT(Order!P12,1),""))</f>
        <v>0</v>
      </c>
      <c r="Q12" s="39" t="str">
        <f>IF(LEN(Order!P12)=1,TEXT(Order!P12,"#"),IF(MID(Order!P12,2,2)="..",IF(RIGHT(Order!P12,1)="n","unbounded",RIGHT(Order!P12,1)),""))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row>
    <row r="13" spans="1:158" ht="12.75">
      <c r="A13" s="37" t="s">
        <v>329</v>
      </c>
      <c r="B13" s="37">
        <v>484</v>
      </c>
      <c r="C13" s="37" t="str">
        <f>IF(Order!B13&lt;&gt;"",Order!B13,"")</f>
        <v>Order. Expiry Date. Date</v>
      </c>
      <c r="D13" s="37" t="str">
        <f>IF(Order!Q13&lt;&gt;"",Order!Q13,"")</f>
        <v>BBIE</v>
      </c>
      <c r="E13" s="38" t="str">
        <f>IF(Order!R13&lt;&gt;"",Order!R13,"")</f>
        <v>the date on or after which Order should be cancelled if not satisfied.</v>
      </c>
      <c r="F13" s="38"/>
      <c r="G13" s="39">
        <f>IF(Order!D13&lt;&gt;"",Order!D13,"")</f>
      </c>
      <c r="H13" s="39" t="str">
        <f>IF(Order!E13&lt;&gt;"",Order!E13,"")</f>
        <v>Order</v>
      </c>
      <c r="I13" s="39">
        <f>IF(Order!F13&lt;&gt;"",Order!F13,"")</f>
      </c>
      <c r="J13" s="39" t="str">
        <f>IF(Order!I13&lt;&gt;"",Order!I13,"")</f>
        <v>Expiry Date</v>
      </c>
      <c r="K13" s="39" t="str">
        <f>IF(AND(Order!L13&lt;&gt;"",Order!Q13="BBIE"),Order!L13,"")</f>
        <v>Date. Type</v>
      </c>
      <c r="L13" s="39" t="str">
        <f>IF(AND(Order!J13&lt;&gt;"",Order!Q13="BBIE"),Order!J13,"")</f>
        <v>Date</v>
      </c>
      <c r="M13" s="40">
        <f>IF(Order!M13&lt;&gt;"",Order!M13,"")</f>
      </c>
      <c r="N13" s="40">
        <f>IF(Order!N13&lt;&gt;"",Order!N13,"")</f>
      </c>
      <c r="O13" s="39">
        <f>IF(Order!O13&lt;&gt;"",Order!O13,"")</f>
      </c>
      <c r="P13" s="39" t="str">
        <f>IF(LEN(Order!P13)=1,TEXT(Order!P13,"#"),IF(MID(Order!P13,2,2)="..",LEFT(Order!P13,1),""))</f>
        <v>0</v>
      </c>
      <c r="Q13" s="39" t="str">
        <f>IF(LEN(Order!P13)=1,TEXT(Order!P13,"#"),IF(MID(Order!P13,2,2)="..",IF(RIGHT(Order!P13,1)="n","unbounded",RIGHT(Order!P13,1)),""))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row>
    <row r="14" spans="1:158" ht="12.75">
      <c r="A14" s="37" t="s">
        <v>330</v>
      </c>
      <c r="B14" s="37">
        <v>485</v>
      </c>
      <c r="C14" s="37" t="str">
        <f>IF(Order!B14&lt;&gt;"",Order!B14,"")</f>
        <v>Order. Validity Duration. Measure</v>
      </c>
      <c r="D14" s="37" t="str">
        <f>IF(Order!Q14&lt;&gt;"",Order!Q14,"")</f>
        <v>BBIE</v>
      </c>
      <c r="E14" s="38" t="str">
        <f>IF(Order!R14&lt;&gt;"",Order!R14,"")</f>
        <v>the period for which the Order is valid.</v>
      </c>
      <c r="F14" s="38"/>
      <c r="G14" s="39">
        <f>IF(Order!D14&lt;&gt;"",Order!D14,"")</f>
      </c>
      <c r="H14" s="39" t="str">
        <f>IF(Order!E14&lt;&gt;"",Order!E14,"")</f>
        <v>Order</v>
      </c>
      <c r="I14" s="39">
        <f>IF(Order!F14&lt;&gt;"",Order!F14,"")</f>
      </c>
      <c r="J14" s="39" t="str">
        <f>IF(Order!I14&lt;&gt;"",Order!I14,"")</f>
        <v>Validity Duration</v>
      </c>
      <c r="K14" s="39" t="str">
        <f>IF(AND(Order!L14&lt;&gt;"",Order!Q14="BBIE"),Order!L14,"")</f>
        <v>Measure. Type</v>
      </c>
      <c r="L14" s="39" t="str">
        <f>IF(AND(Order!J14&lt;&gt;"",Order!Q14="BBIE"),Order!J14,"")</f>
        <v>Measure</v>
      </c>
      <c r="M14" s="40">
        <f>IF(Order!M14&lt;&gt;"",Order!M14,"")</f>
      </c>
      <c r="N14" s="40">
        <f>IF(Order!N14&lt;&gt;"",Order!N14,"")</f>
      </c>
      <c r="O14" s="39">
        <f>IF(Order!O14&lt;&gt;"",Order!O14,"")</f>
      </c>
      <c r="P14" s="39" t="str">
        <f>IF(LEN(Order!P14)=1,TEXT(Order!P14,"#"),IF(MID(Order!P14,2,2)="..",LEFT(Order!P14,1),""))</f>
        <v>0</v>
      </c>
      <c r="Q14" s="39" t="str">
        <f>IF(LEN(Order!P14)=1,TEXT(Order!P14,"#"),IF(MID(Order!P14,2,2)="..",IF(RIGHT(Order!P14,1)="n","unbounded",RIGHT(Order!P14,1)),""))</f>
        <v>1</v>
      </c>
      <c r="R14" s="39"/>
      <c r="S14" s="39"/>
      <c r="T14" s="39"/>
      <c r="U14" s="39"/>
      <c r="V14" s="39"/>
      <c r="W14" s="39"/>
      <c r="X14" s="39"/>
      <c r="Y14" s="39"/>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row>
    <row r="15" spans="1:158" ht="12.75">
      <c r="A15" s="37" t="s">
        <v>331</v>
      </c>
      <c r="B15" s="37">
        <v>486</v>
      </c>
      <c r="C15" s="37" t="str">
        <f>IF(Order!B15&lt;&gt;"",Order!B15,"")</f>
        <v>Order. Tax Total. Amount</v>
      </c>
      <c r="D15" s="37" t="str">
        <f>IF(Order!Q15&lt;&gt;"",Order!Q15,"")</f>
        <v>BBIE</v>
      </c>
      <c r="E15" s="38" t="str">
        <f>IF(Order!R15&lt;&gt;"",Order!R15,"")</f>
        <v>the total tax amount to be paid for the Order.</v>
      </c>
      <c r="F15" s="38"/>
      <c r="G15" s="39">
        <f>IF(Order!D15&lt;&gt;"",Order!D15,"")</f>
      </c>
      <c r="H15" s="39" t="str">
        <f>IF(Order!E15&lt;&gt;"",Order!E15,"")</f>
        <v>Order</v>
      </c>
      <c r="I15" s="39">
        <f>IF(Order!F15&lt;&gt;"",Order!F15,"")</f>
      </c>
      <c r="J15" s="39" t="str">
        <f>IF(Order!I15&lt;&gt;"",Order!I15,"")</f>
        <v>Tax Total</v>
      </c>
      <c r="K15" s="39" t="str">
        <f>IF(AND(Order!L15&lt;&gt;"",Order!Q15="BBIE"),Order!L15,"")</f>
        <v>UBL_ Amount. Type</v>
      </c>
      <c r="L15" s="39" t="str">
        <f>IF(AND(Order!J15&lt;&gt;"",Order!Q15="BBIE"),Order!J15,"")</f>
        <v>Amount</v>
      </c>
      <c r="M15" s="40">
        <f>IF(Order!M15&lt;&gt;"",Order!M15,"")</f>
      </c>
      <c r="N15" s="40">
        <f>IF(Order!N15&lt;&gt;"",Order!N15,"")</f>
      </c>
      <c r="O15" s="39">
        <f>IF(Order!O15&lt;&gt;"",Order!O15,"")</f>
      </c>
      <c r="P15" s="39" t="str">
        <f>IF(LEN(Order!P15)=1,TEXT(Order!P15,"#"),IF(MID(Order!P15,2,2)="..",LEFT(Order!P15,1),""))</f>
        <v>0</v>
      </c>
      <c r="Q15" s="39" t="str">
        <f>IF(LEN(Order!P15)=1,TEXT(Order!P15,"#"),IF(MID(Order!P15,2,2)="..",IF(RIGHT(Order!P15,1)="n","unbounded",RIGHT(Order!P15,1)),""))</f>
        <v>1</v>
      </c>
      <c r="R15" s="39"/>
      <c r="S15" s="39"/>
      <c r="T15" s="39"/>
      <c r="U15" s="39"/>
      <c r="V15" s="39"/>
      <c r="W15" s="39"/>
      <c r="X15" s="39"/>
      <c r="Y15" s="39"/>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row>
    <row r="16" spans="1:158" ht="25.5">
      <c r="A16" s="37" t="s">
        <v>332</v>
      </c>
      <c r="B16" s="37">
        <v>487</v>
      </c>
      <c r="C16" s="37" t="str">
        <f>IF(Order!B16&lt;&gt;"",Order!B16,"")</f>
        <v>Order. Line_ Extension Total. Amount</v>
      </c>
      <c r="D16" s="37" t="str">
        <f>IF(Order!Q16&lt;&gt;"",Order!Q16,"")</f>
        <v>BBIE</v>
      </c>
      <c r="E16" s="38" t="str">
        <f>IF(Order!R16&lt;&gt;"",Order!R16,"")</f>
        <v>the total of line item extension amounts for the entire Order, but not adjusted by any payment settlement discount or taxation.</v>
      </c>
      <c r="F16" s="38"/>
      <c r="G16" s="39">
        <f>IF(Order!D16&lt;&gt;"",Order!D16,"")</f>
      </c>
      <c r="H16" s="39" t="str">
        <f>IF(Order!E16&lt;&gt;"",Order!E16,"")</f>
        <v>Order</v>
      </c>
      <c r="I16" s="39" t="str">
        <f>IF(Order!F16&lt;&gt;"",Order!F16,"")</f>
        <v>Line</v>
      </c>
      <c r="J16" s="39" t="str">
        <f>IF(Order!I16&lt;&gt;"",Order!I16,"")</f>
        <v>Extension Total</v>
      </c>
      <c r="K16" s="39" t="str">
        <f>IF(AND(Order!L16&lt;&gt;"",Order!Q16="BBIE"),Order!L16,"")</f>
        <v>UBL_ Amount. Type</v>
      </c>
      <c r="L16" s="39" t="str">
        <f>IF(AND(Order!J16&lt;&gt;"",Order!Q16="BBIE"),Order!J16,"")</f>
        <v>Amount</v>
      </c>
      <c r="M16" s="40">
        <f>IF(Order!M16&lt;&gt;"",Order!M16,"")</f>
      </c>
      <c r="N16" s="40">
        <f>IF(Order!N16&lt;&gt;"",Order!N16,"")</f>
      </c>
      <c r="O16" s="39">
        <f>IF(Order!O16&lt;&gt;"",Order!O16,"")</f>
      </c>
      <c r="P16" s="39" t="str">
        <f>IF(LEN(Order!P16)=1,TEXT(Order!P16,"#"),IF(MID(Order!P16,2,2)="..",LEFT(Order!P16,1),""))</f>
        <v>0</v>
      </c>
      <c r="Q16" s="39" t="str">
        <f>IF(LEN(Order!P16)=1,TEXT(Order!P16,"#"),IF(MID(Order!P16,2,2)="..",IF(RIGHT(Order!P16,1)="n","unbounded",RIGHT(Order!P16,1)),""))</f>
        <v>1</v>
      </c>
      <c r="R16" s="39"/>
      <c r="S16" s="39"/>
      <c r="T16" s="39"/>
      <c r="U16" s="39"/>
      <c r="V16" s="39"/>
      <c r="W16" s="39"/>
      <c r="X16" s="39"/>
      <c r="Y16" s="39"/>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row>
    <row r="17" spans="1:158" ht="12.75">
      <c r="A17" s="37" t="s">
        <v>333</v>
      </c>
      <c r="B17" s="37">
        <v>488</v>
      </c>
      <c r="C17" s="37" t="str">
        <f>IF(Order!B17&lt;&gt;"",Order!B17,"")</f>
        <v>Order. Total_ Packages Quantity. Quantity</v>
      </c>
      <c r="D17" s="37" t="str">
        <f>IF(Order!Q17&lt;&gt;"",Order!Q17,"")</f>
        <v>BBIE</v>
      </c>
      <c r="E17" s="38" t="str">
        <f>IF(Order!R17&lt;&gt;"",Order!R17,"")</f>
        <v>the count of the total number of packages contained in the Order.</v>
      </c>
      <c r="F17" s="38"/>
      <c r="G17" s="39">
        <f>IF(Order!D17&lt;&gt;"",Order!D17,"")</f>
      </c>
      <c r="H17" s="39" t="str">
        <f>IF(Order!E17&lt;&gt;"",Order!E17,"")</f>
        <v>Order</v>
      </c>
      <c r="I17" s="39" t="str">
        <f>IF(Order!F17&lt;&gt;"",Order!F17,"")</f>
        <v>Total</v>
      </c>
      <c r="J17" s="39" t="str">
        <f>IF(Order!I17&lt;&gt;"",Order!I17,"")</f>
        <v>Packages Quantity</v>
      </c>
      <c r="K17" s="39" t="str">
        <f>IF(AND(Order!L17&lt;&gt;"",Order!Q17="BBIE"),Order!L17,"")</f>
        <v>Quantity. Type</v>
      </c>
      <c r="L17" s="39" t="str">
        <f>IF(AND(Order!J17&lt;&gt;"",Order!Q17="BBIE"),Order!J17,"")</f>
        <v>Quantity</v>
      </c>
      <c r="M17" s="40">
        <f>IF(Order!M17&lt;&gt;"",Order!M17,"")</f>
      </c>
      <c r="N17" s="40">
        <f>IF(Order!N17&lt;&gt;"",Order!N17,"")</f>
      </c>
      <c r="O17" s="39">
        <f>IF(Order!O17&lt;&gt;"",Order!O17,"")</f>
      </c>
      <c r="P17" s="39" t="str">
        <f>IF(LEN(Order!P17)=1,TEXT(Order!P17,"#"),IF(MID(Order!P17,2,2)="..",LEFT(Order!P17,1),""))</f>
        <v>0</v>
      </c>
      <c r="Q17" s="39" t="str">
        <f>IF(LEN(Order!P17)=1,TEXT(Order!P17,"#"),IF(MID(Order!P17,2,2)="..",IF(RIGHT(Order!P17,1)="n","unbounded",RIGHT(Order!P17,1)),""))</f>
        <v>1</v>
      </c>
      <c r="R17" s="39"/>
      <c r="S17" s="39"/>
      <c r="T17" s="39"/>
      <c r="U17" s="39"/>
      <c r="V17" s="39"/>
      <c r="W17" s="39"/>
      <c r="X17" s="39"/>
      <c r="Y17" s="39"/>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row>
    <row r="18" spans="1:158" ht="12.75">
      <c r="A18" s="37" t="s">
        <v>334</v>
      </c>
      <c r="B18" s="37">
        <v>489</v>
      </c>
      <c r="C18" s="37" t="str">
        <f>IF(Order!B18&lt;&gt;"",Order!B18,"")</f>
        <v>Order. Gross_ Weight. Measure</v>
      </c>
      <c r="D18" s="37" t="str">
        <f>IF(Order!Q18&lt;&gt;"",Order!Q18,"")</f>
        <v>BBIE</v>
      </c>
      <c r="E18" s="38" t="str">
        <f>IF(Order!R18&lt;&gt;"",Order!R18,"")</f>
        <v>the total gross weight of the order. (goods plus packaging plus transport equipment)</v>
      </c>
      <c r="F18" s="38"/>
      <c r="G18" s="39">
        <f>IF(Order!D18&lt;&gt;"",Order!D18,"")</f>
      </c>
      <c r="H18" s="39" t="str">
        <f>IF(Order!E18&lt;&gt;"",Order!E18,"")</f>
        <v>Order</v>
      </c>
      <c r="I18" s="39" t="str">
        <f>IF(Order!F18&lt;&gt;"",Order!F18,"")</f>
        <v>Gross</v>
      </c>
      <c r="J18" s="39" t="str">
        <f>IF(Order!I18&lt;&gt;"",Order!I18,"")</f>
        <v>Weight</v>
      </c>
      <c r="K18" s="39" t="str">
        <f>IF(AND(Order!L18&lt;&gt;"",Order!Q18="BBIE"),Order!L18,"")</f>
        <v>Measure. Type</v>
      </c>
      <c r="L18" s="39" t="str">
        <f>IF(AND(Order!J18&lt;&gt;"",Order!Q18="BBIE"),Order!J18,"")</f>
        <v>Measure</v>
      </c>
      <c r="M18" s="40">
        <f>IF(Order!M18&lt;&gt;"",Order!M18,"")</f>
      </c>
      <c r="N18" s="40">
        <f>IF(Order!N18&lt;&gt;"",Order!N18,"")</f>
      </c>
      <c r="O18" s="39">
        <f>IF(Order!O18&lt;&gt;"",Order!O18,"")</f>
      </c>
      <c r="P18" s="39" t="str">
        <f>IF(LEN(Order!P18)=1,TEXT(Order!P18,"#"),IF(MID(Order!P18,2,2)="..",LEFT(Order!P18,1),""))</f>
        <v>0</v>
      </c>
      <c r="Q18" s="39" t="str">
        <f>IF(LEN(Order!P18)=1,TEXT(Order!P18,"#"),IF(MID(Order!P18,2,2)="..",IF(RIGHT(Order!P18,1)="n","unbounded",RIGHT(Order!P18,1)),""))</f>
        <v>1</v>
      </c>
      <c r="R18" s="39"/>
      <c r="S18" s="39"/>
      <c r="T18" s="39"/>
      <c r="U18" s="39"/>
      <c r="V18" s="39"/>
      <c r="W18" s="39"/>
      <c r="X18" s="39"/>
      <c r="Y18" s="39"/>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row>
    <row r="19" spans="1:158" ht="12.75">
      <c r="A19" s="37" t="s">
        <v>335</v>
      </c>
      <c r="B19" s="37">
        <v>490</v>
      </c>
      <c r="C19" s="37" t="str">
        <f>IF(Order!B19&lt;&gt;"",Order!B19,"")</f>
        <v>Order. Net_ Weight. Measure</v>
      </c>
      <c r="D19" s="37" t="str">
        <f>IF(Order!Q19&lt;&gt;"",Order!Q19,"")</f>
        <v>BBIE</v>
      </c>
      <c r="E19" s="38" t="str">
        <f>IF(Order!R19&lt;&gt;"",Order!R19,"")</f>
        <v>the total net weight of the order. (goods plus packaging)</v>
      </c>
      <c r="F19" s="38"/>
      <c r="G19" s="39">
        <f>IF(Order!D19&lt;&gt;"",Order!D19,"")</f>
      </c>
      <c r="H19" s="39" t="str">
        <f>IF(Order!E19&lt;&gt;"",Order!E19,"")</f>
        <v>Order</v>
      </c>
      <c r="I19" s="39" t="str">
        <f>IF(Order!F19&lt;&gt;"",Order!F19,"")</f>
        <v>Net</v>
      </c>
      <c r="J19" s="39" t="str">
        <f>IF(Order!I19&lt;&gt;"",Order!I19,"")</f>
        <v>Weight</v>
      </c>
      <c r="K19" s="39" t="str">
        <f>IF(AND(Order!L19&lt;&gt;"",Order!Q19="BBIE"),Order!L19,"")</f>
        <v>Measure. Type</v>
      </c>
      <c r="L19" s="39" t="str">
        <f>IF(AND(Order!J19&lt;&gt;"",Order!Q19="BBIE"),Order!J19,"")</f>
        <v>Measure</v>
      </c>
      <c r="M19" s="40">
        <f>IF(Order!M19&lt;&gt;"",Order!M19,"")</f>
      </c>
      <c r="N19" s="40">
        <f>IF(Order!N19&lt;&gt;"",Order!N19,"")</f>
      </c>
      <c r="O19" s="39">
        <f>IF(Order!O19&lt;&gt;"",Order!O19,"")</f>
      </c>
      <c r="P19" s="39" t="str">
        <f>IF(LEN(Order!P19)=1,TEXT(Order!P19,"#"),IF(MID(Order!P19,2,2)="..",LEFT(Order!P19,1),""))</f>
        <v>0</v>
      </c>
      <c r="Q19" s="39" t="str">
        <f>IF(LEN(Order!P19)=1,TEXT(Order!P19,"#"),IF(MID(Order!P19,2,2)="..",IF(RIGHT(Order!P19,1)="n","unbounded",RIGHT(Order!P19,1)),""))</f>
        <v>1</v>
      </c>
      <c r="R19" s="39"/>
      <c r="S19" s="39"/>
      <c r="T19" s="39"/>
      <c r="U19" s="39"/>
      <c r="V19" s="39"/>
      <c r="W19" s="39"/>
      <c r="X19" s="39"/>
      <c r="Y19" s="39"/>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row>
    <row r="20" spans="1:158" ht="12.75">
      <c r="A20" s="37" t="s">
        <v>336</v>
      </c>
      <c r="B20" s="37">
        <v>491</v>
      </c>
      <c r="C20" s="37" t="str">
        <f>IF(Order!B20&lt;&gt;"",Order!B20,"")</f>
        <v>Order. Net Net_ Weight. Measure</v>
      </c>
      <c r="D20" s="37" t="str">
        <f>IF(Order!Q20&lt;&gt;"",Order!Q20,"")</f>
        <v>BBIE</v>
      </c>
      <c r="E20" s="38" t="str">
        <f>IF(Order!R20&lt;&gt;"",Order!R20,"")</f>
        <v>the weight (mass) of the goods themselves without any packing.</v>
      </c>
      <c r="F20" s="38"/>
      <c r="G20" s="39">
        <f>IF(Order!D20&lt;&gt;"",Order!D20,"")</f>
      </c>
      <c r="H20" s="39" t="str">
        <f>IF(Order!E20&lt;&gt;"",Order!E20,"")</f>
        <v>Order</v>
      </c>
      <c r="I20" s="39" t="str">
        <f>IF(Order!F20&lt;&gt;"",Order!F20,"")</f>
        <v>Net Net</v>
      </c>
      <c r="J20" s="39" t="str">
        <f>IF(Order!I20&lt;&gt;"",Order!I20,"")</f>
        <v>Weight</v>
      </c>
      <c r="K20" s="39" t="str">
        <f>IF(AND(Order!L20&lt;&gt;"",Order!Q20="BBIE"),Order!L20,"")</f>
        <v>Measure. Type</v>
      </c>
      <c r="L20" s="39" t="str">
        <f>IF(AND(Order!J20&lt;&gt;"",Order!Q20="BBIE"),Order!J20,"")</f>
        <v>Measure</v>
      </c>
      <c r="M20" s="40">
        <f>IF(Order!M20&lt;&gt;"",Order!M20,"")</f>
      </c>
      <c r="N20" s="40">
        <f>IF(Order!N20&lt;&gt;"",Order!N20,"")</f>
      </c>
      <c r="O20" s="39">
        <f>IF(Order!O20&lt;&gt;"",Order!O20,"")</f>
      </c>
      <c r="P20" s="39" t="str">
        <f>IF(LEN(Order!P20)=1,TEXT(Order!P20,"#"),IF(MID(Order!P20,2,2)="..",LEFT(Order!P20,1),""))</f>
        <v>0</v>
      </c>
      <c r="Q20" s="39" t="str">
        <f>IF(LEN(Order!P20)=1,TEXT(Order!P20,"#"),IF(MID(Order!P20,2,2)="..",IF(RIGHT(Order!P20,1)="n","unbounded",RIGHT(Order!P20,1)),""))</f>
        <v>1</v>
      </c>
      <c r="R20" s="39"/>
      <c r="S20" s="39"/>
      <c r="T20" s="39"/>
      <c r="U20" s="39"/>
      <c r="V20" s="39"/>
      <c r="W20" s="39"/>
      <c r="X20" s="39"/>
      <c r="Y20" s="39"/>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row>
    <row r="21" spans="1:158" ht="12.75">
      <c r="A21" s="37" t="s">
        <v>337</v>
      </c>
      <c r="B21" s="37">
        <v>492</v>
      </c>
      <c r="C21" s="37" t="str">
        <f>IF(Order!B21&lt;&gt;"",Order!B21,"")</f>
        <v>Order. Gross_ Volume. Measure</v>
      </c>
      <c r="D21" s="37" t="str">
        <f>IF(Order!Q21&lt;&gt;"",Order!Q21,"")</f>
        <v>BBIE</v>
      </c>
      <c r="E21" s="38" t="str">
        <f>IF(Order!R21&lt;&gt;"",Order!R21,"")</f>
        <v>the total volume of the goods plus packaging on the Order.</v>
      </c>
      <c r="F21" s="38"/>
      <c r="G21" s="39">
        <f>IF(Order!D21&lt;&gt;"",Order!D21,"")</f>
      </c>
      <c r="H21" s="39" t="str">
        <f>IF(Order!E21&lt;&gt;"",Order!E21,"")</f>
        <v>Order</v>
      </c>
      <c r="I21" s="39" t="str">
        <f>IF(Order!F21&lt;&gt;"",Order!F21,"")</f>
        <v>Gross</v>
      </c>
      <c r="J21" s="39" t="str">
        <f>IF(Order!I21&lt;&gt;"",Order!I21,"")</f>
        <v>Volume</v>
      </c>
      <c r="K21" s="39" t="str">
        <f>IF(AND(Order!L21&lt;&gt;"",Order!Q21="BBIE"),Order!L21,"")</f>
        <v>Measure. Type</v>
      </c>
      <c r="L21" s="39" t="str">
        <f>IF(AND(Order!J21&lt;&gt;"",Order!Q21="BBIE"),Order!J21,"")</f>
        <v>Measure</v>
      </c>
      <c r="M21" s="40">
        <f>IF(Order!M21&lt;&gt;"",Order!M21,"")</f>
      </c>
      <c r="N21" s="40">
        <f>IF(Order!N21&lt;&gt;"",Order!N21,"")</f>
      </c>
      <c r="O21" s="39">
        <f>IF(Order!O21&lt;&gt;"",Order!O21,"")</f>
      </c>
      <c r="P21" s="39" t="str">
        <f>IF(LEN(Order!P21)=1,TEXT(Order!P21,"#"),IF(MID(Order!P21,2,2)="..",LEFT(Order!P21,1),""))</f>
        <v>0</v>
      </c>
      <c r="Q21" s="39" t="str">
        <f>IF(LEN(Order!P21)=1,TEXT(Order!P21,"#"),IF(MID(Order!P21,2,2)="..",IF(RIGHT(Order!P21,1)="n","unbounded",RIGHT(Order!P21,1)),""))</f>
        <v>1</v>
      </c>
      <c r="R21" s="39"/>
      <c r="S21" s="39"/>
      <c r="T21" s="39"/>
      <c r="U21" s="39"/>
      <c r="V21" s="39"/>
      <c r="W21" s="39"/>
      <c r="X21" s="39"/>
      <c r="Y21" s="39"/>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row>
    <row r="22" spans="1:158" ht="12.75">
      <c r="A22" s="37" t="s">
        <v>338</v>
      </c>
      <c r="B22" s="37">
        <v>493</v>
      </c>
      <c r="C22" s="37" t="str">
        <f>IF(Order!B22&lt;&gt;"",Order!B22,"")</f>
        <v>Order. Net_ Volume. Measure</v>
      </c>
      <c r="D22" s="37" t="str">
        <f>IF(Order!Q22&lt;&gt;"",Order!Q22,"")</f>
        <v>BBIE</v>
      </c>
      <c r="E22" s="38" t="str">
        <f>IF(Order!R22&lt;&gt;"",Order!R22,"")</f>
        <v>the total volume of the Order. (goods less packaging)</v>
      </c>
      <c r="F22" s="38"/>
      <c r="G22" s="39">
        <f>IF(Order!D22&lt;&gt;"",Order!D22,"")</f>
      </c>
      <c r="H22" s="39" t="str">
        <f>IF(Order!E22&lt;&gt;"",Order!E22,"")</f>
        <v>Order</v>
      </c>
      <c r="I22" s="39" t="str">
        <f>IF(Order!F22&lt;&gt;"",Order!F22,"")</f>
        <v>Net</v>
      </c>
      <c r="J22" s="39" t="str">
        <f>IF(Order!I22&lt;&gt;"",Order!I22,"")</f>
        <v>Volume</v>
      </c>
      <c r="K22" s="39" t="str">
        <f>IF(AND(Order!L22&lt;&gt;"",Order!Q22="BBIE"),Order!L22,"")</f>
        <v>Measure. Type</v>
      </c>
      <c r="L22" s="39" t="str">
        <f>IF(AND(Order!J22&lt;&gt;"",Order!Q22="BBIE"),Order!J22,"")</f>
        <v>Measure</v>
      </c>
      <c r="M22" s="40">
        <f>IF(Order!M22&lt;&gt;"",Order!M22,"")</f>
      </c>
      <c r="N22" s="40">
        <f>IF(Order!N22&lt;&gt;"",Order!N22,"")</f>
      </c>
      <c r="O22" s="39">
        <f>IF(Order!O22&lt;&gt;"",Order!O22,"")</f>
      </c>
      <c r="P22" s="39" t="str">
        <f>IF(LEN(Order!P22)=1,TEXT(Order!P22,"#"),IF(MID(Order!P22,2,2)="..",LEFT(Order!P22,1),""))</f>
        <v>0</v>
      </c>
      <c r="Q22" s="39" t="str">
        <f>IF(LEN(Order!P22)=1,TEXT(Order!P22,"#"),IF(MID(Order!P22,2,2)="..",IF(RIGHT(Order!P22,1)="n","unbounded",RIGHT(Order!P22,1)),""))</f>
        <v>1</v>
      </c>
      <c r="R22" s="39"/>
      <c r="S22" s="39"/>
      <c r="T22" s="39"/>
      <c r="U22" s="39"/>
      <c r="V22" s="39"/>
      <c r="W22" s="39"/>
      <c r="X22" s="39"/>
      <c r="Y22" s="39"/>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row>
    <row r="23" spans="1:158" ht="12.75">
      <c r="A23" s="37" t="s">
        <v>339</v>
      </c>
      <c r="B23" s="37">
        <v>494</v>
      </c>
      <c r="C23" s="37" t="str">
        <f>IF(Order!B23&lt;&gt;"",Order!B23,"")</f>
        <v>Order. LineItem Count. Numeric</v>
      </c>
      <c r="D23" s="37" t="str">
        <f>IF(Order!Q23&lt;&gt;"",Order!Q23,"")</f>
        <v>BBIE</v>
      </c>
      <c r="E23" s="38" t="str">
        <f>IF(Order!R23&lt;&gt;"",Order!R23,"")</f>
        <v>the number of line items</v>
      </c>
      <c r="F23" s="38"/>
      <c r="G23" s="39">
        <f>IF(Order!D23&lt;&gt;"",Order!D23,"")</f>
      </c>
      <c r="H23" s="39" t="str">
        <f>IF(Order!E23&lt;&gt;"",Order!E23,"")</f>
        <v>Order</v>
      </c>
      <c r="I23" s="39">
        <f>IF(Order!F23&lt;&gt;"",Order!F23,"")</f>
      </c>
      <c r="J23" s="39" t="str">
        <f>IF(Order!I23&lt;&gt;"",Order!I23,"")</f>
        <v>LineItem Count</v>
      </c>
      <c r="K23" s="39" t="str">
        <f>IF(AND(Order!L23&lt;&gt;"",Order!Q23="BBIE"),Order!L23,"")</f>
        <v>Numeric. Type</v>
      </c>
      <c r="L23" s="39" t="str">
        <f>IF(AND(Order!J23&lt;&gt;"",Order!Q23="BBIE"),Order!J23,"")</f>
        <v>Numeric</v>
      </c>
      <c r="M23" s="40">
        <f>IF(Order!M23&lt;&gt;"",Order!M23,"")</f>
      </c>
      <c r="N23" s="40">
        <f>IF(Order!N23&lt;&gt;"",Order!N23,"")</f>
      </c>
      <c r="O23" s="39">
        <f>IF(Order!O23&lt;&gt;"",Order!O23,"")</f>
      </c>
      <c r="P23" s="39" t="str">
        <f>IF(LEN(Order!P23)=1,TEXT(Order!P23,"#"),IF(MID(Order!P23,2,2)="..",LEFT(Order!P23,1),""))</f>
        <v>0</v>
      </c>
      <c r="Q23" s="39" t="str">
        <f>IF(LEN(Order!P23)=1,TEXT(Order!P23,"#"),IF(MID(Order!P23,2,2)="..",IF(RIGHT(Order!P23,1)="n","unbounded",RIGHT(Order!P23,1)),""))</f>
        <v>1</v>
      </c>
      <c r="R23" s="39"/>
      <c r="S23" s="39"/>
      <c r="T23" s="39"/>
      <c r="U23" s="39"/>
      <c r="V23" s="39"/>
      <c r="W23" s="39"/>
      <c r="X23" s="39"/>
      <c r="Y23" s="39"/>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row>
    <row r="24" spans="1:158" ht="12.75">
      <c r="A24" s="42" t="s">
        <v>340</v>
      </c>
      <c r="B24" s="42">
        <v>495</v>
      </c>
      <c r="C24" s="42" t="str">
        <f>IF(Order!B24&lt;&gt;"",Order!B24,"")</f>
        <v>Order. Contract_ Document Reference</v>
      </c>
      <c r="D24" s="42" t="str">
        <f>IF(Order!Q24&lt;&gt;"",Order!Q24,"")</f>
        <v>ASBIE</v>
      </c>
      <c r="E24" s="43" t="str">
        <f>IF(Order!R24&lt;&gt;"",Order!R24,"")</f>
        <v>associates the Order with a previously agreed Contract.</v>
      </c>
      <c r="F24" s="43"/>
      <c r="G24" s="44">
        <f>IF(Order!D24&lt;&gt;"",Order!D24,"")</f>
      </c>
      <c r="H24" s="44" t="str">
        <f>IF(Order!E24&lt;&gt;"",Order!E24,"")</f>
        <v>Order</v>
      </c>
      <c r="I24" s="44" t="str">
        <f>IF(Order!F24&lt;&gt;"",Order!F24,"")</f>
        <v>Contract</v>
      </c>
      <c r="J24" s="44" t="str">
        <f>IF(Order!I24&lt;&gt;"",Order!I24,"")</f>
        <v>Document Reference</v>
      </c>
      <c r="K24" s="45">
        <f>IF(AND(Order!L24&lt;&gt;"",Order!Q24="BBIE"),Order!L24,"")</f>
      </c>
      <c r="L24" s="45">
        <f>IF(AND(Order!J24&lt;&gt;"",Order!Q24="BBIE"),Order!J24,"")</f>
      </c>
      <c r="M24" s="44">
        <f>IF(Order!M24&lt;&gt;"",Order!M24,"")</f>
      </c>
      <c r="N24" s="44" t="str">
        <f>IF(Order!N24&lt;&gt;"",Order!N24,"")</f>
        <v>Document Reference</v>
      </c>
      <c r="O24" s="44">
        <f>IF(Order!O24&lt;&gt;"",Order!O24,"")</f>
      </c>
      <c r="P24" s="44" t="str">
        <f>IF(LEN(Order!P24)=1,TEXT(Order!P24,"#"),IF(MID(Order!P24,2,2)="..",LEFT(Order!P24,1),""))</f>
        <v>0</v>
      </c>
      <c r="Q24" s="44" t="str">
        <f>IF(LEN(Order!P24)=1,TEXT(Order!P24,"#"),IF(MID(Order!P24,2,2)="..",IF(RIGHT(Order!P24,1)="n","unbounded",RIGHT(Order!P24,1)),""))</f>
        <v>1</v>
      </c>
      <c r="R24" s="44"/>
      <c r="S24" s="44"/>
      <c r="T24" s="44"/>
      <c r="U24" s="44"/>
      <c r="V24" s="44"/>
      <c r="W24" s="44"/>
      <c r="X24" s="44"/>
      <c r="Y24" s="44"/>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row>
    <row r="25" spans="1:25" ht="12.75">
      <c r="A25" s="42" t="s">
        <v>341</v>
      </c>
      <c r="B25" s="42">
        <v>496</v>
      </c>
      <c r="C25" s="42" t="str">
        <f>IF(Order!B25&lt;&gt;"",Order!B25,"")</f>
        <v>Order. Quote_ Document Reference</v>
      </c>
      <c r="D25" s="42" t="str">
        <f>IF(Order!Q25&lt;&gt;"",Order!Q25,"")</f>
        <v>ASBIE</v>
      </c>
      <c r="E25" s="43" t="str">
        <f>IF(Order!R25&lt;&gt;"",Order!R25,"")</f>
        <v>associates the Order with a prior quote.</v>
      </c>
      <c r="F25" s="43"/>
      <c r="G25" s="44">
        <f>IF(Order!D25&lt;&gt;"",Order!D25,"")</f>
      </c>
      <c r="H25" s="44" t="str">
        <f>IF(Order!E25&lt;&gt;"",Order!E25,"")</f>
        <v>Order</v>
      </c>
      <c r="I25" s="44" t="str">
        <f>IF(Order!F25&lt;&gt;"",Order!F25,"")</f>
        <v>Quote</v>
      </c>
      <c r="J25" s="44" t="str">
        <f>IF(Order!I25&lt;&gt;"",Order!I25,"")</f>
        <v>Document Reference</v>
      </c>
      <c r="K25" s="45">
        <f>IF(AND(Order!L25&lt;&gt;"",Order!Q25="BBIE"),Order!L25,"")</f>
      </c>
      <c r="L25" s="45">
        <f>IF(AND(Order!J25&lt;&gt;"",Order!Q25="BBIE"),Order!J25,"")</f>
      </c>
      <c r="M25" s="44">
        <f>IF(Order!M25&lt;&gt;"",Order!M25,"")</f>
      </c>
      <c r="N25" s="44" t="str">
        <f>IF(Order!N25&lt;&gt;"",Order!N25,"")</f>
        <v>Document Reference</v>
      </c>
      <c r="O25" s="44">
        <f>IF(Order!O25&lt;&gt;"",Order!O25,"")</f>
      </c>
      <c r="P25" s="44" t="str">
        <f>IF(LEN(Order!P25)=1,TEXT(Order!P25,"#"),IF(MID(Order!P25,2,2)="..",LEFT(Order!P25,1),""))</f>
        <v>0</v>
      </c>
      <c r="Q25" s="44" t="str">
        <f>IF(LEN(Order!P25)=1,TEXT(Order!P25,"#"),IF(MID(Order!P25,2,2)="..",IF(RIGHT(Order!P25,1)="n","unbounded",RIGHT(Order!P25,1)),""))</f>
        <v>1</v>
      </c>
      <c r="R25" s="44"/>
      <c r="S25" s="44"/>
      <c r="T25" s="44"/>
      <c r="U25" s="44"/>
      <c r="V25" s="44"/>
      <c r="W25" s="44"/>
      <c r="X25" s="44"/>
      <c r="Y25" s="44"/>
    </row>
    <row r="26" spans="1:25" ht="12.75">
      <c r="A26" s="42" t="s">
        <v>342</v>
      </c>
      <c r="B26" s="42">
        <v>497</v>
      </c>
      <c r="C26" s="42" t="str">
        <f>IF(Order!B26&lt;&gt;"",Order!B26,"")</f>
        <v>Order. Additional_ Document Reference</v>
      </c>
      <c r="D26" s="42" t="str">
        <f>IF(Order!Q26&lt;&gt;"",Order!Q26,"")</f>
        <v>ASBIE</v>
      </c>
      <c r="E26" s="43" t="str">
        <f>IF(Order!R26&lt;&gt;"",Order!R26,"")</f>
        <v>associates the Order with one or more other identification means</v>
      </c>
      <c r="F26" s="43"/>
      <c r="G26" s="44">
        <f>IF(Order!D26&lt;&gt;"",Order!D26,"")</f>
      </c>
      <c r="H26" s="44" t="str">
        <f>IF(Order!E26&lt;&gt;"",Order!E26,"")</f>
        <v>Order</v>
      </c>
      <c r="I26" s="44" t="str">
        <f>IF(Order!F26&lt;&gt;"",Order!F26,"")</f>
        <v>Additional</v>
      </c>
      <c r="J26" s="44" t="str">
        <f>IF(Order!I26&lt;&gt;"",Order!I26,"")</f>
        <v>Document Reference</v>
      </c>
      <c r="K26" s="45">
        <f>IF(AND(Order!L26&lt;&gt;"",Order!Q26="BBIE"),Order!L26,"")</f>
      </c>
      <c r="L26" s="45">
        <f>IF(AND(Order!J26&lt;&gt;"",Order!Q26="BBIE"),Order!J26,"")</f>
      </c>
      <c r="M26" s="44">
        <f>IF(Order!M26&lt;&gt;"",Order!M26,"")</f>
      </c>
      <c r="N26" s="44" t="str">
        <f>IF(Order!N26&lt;&gt;"",Order!N26,"")</f>
        <v>Document Reference</v>
      </c>
      <c r="O26" s="44">
        <f>IF(Order!O26&lt;&gt;"",Order!O26,"")</f>
      </c>
      <c r="P26" s="44" t="str">
        <f>IF(LEN(Order!P26)=1,TEXT(Order!P26,"#"),IF(MID(Order!P26,2,2)="..",LEFT(Order!P26,1),""))</f>
        <v>0</v>
      </c>
      <c r="Q26" s="44" t="str">
        <f>IF(LEN(Order!P26)=1,TEXT(Order!P26,"#"),IF(MID(Order!P26,2,2)="..",IF(RIGHT(Order!P26,1)="n","unbounded",RIGHT(Order!P26,1)),""))</f>
        <v>unbounded</v>
      </c>
      <c r="R26" s="44"/>
      <c r="S26" s="44"/>
      <c r="T26" s="44"/>
      <c r="U26" s="44"/>
      <c r="V26" s="44"/>
      <c r="W26" s="44"/>
      <c r="X26" s="44"/>
      <c r="Y26" s="44"/>
    </row>
    <row r="27" spans="1:25" ht="12.75">
      <c r="A27" s="42" t="s">
        <v>343</v>
      </c>
      <c r="B27" s="42">
        <v>498</v>
      </c>
      <c r="C27" s="42" t="str">
        <f>IF(Order!B27&lt;&gt;"",Order!B27,"")</f>
        <v>Order. Buyer Party</v>
      </c>
      <c r="D27" s="42" t="str">
        <f>IF(Order!Q27&lt;&gt;"",Order!Q27,"")</f>
        <v>ASBIE</v>
      </c>
      <c r="E27" s="43" t="str">
        <f>IF(Order!R27&lt;&gt;"",Order!R27,"")</f>
        <v>associates the Order with information about the buyer involved in the transaction.</v>
      </c>
      <c r="F27" s="43"/>
      <c r="G27" s="44">
        <f>IF(Order!D27&lt;&gt;"",Order!D27,"")</f>
      </c>
      <c r="H27" s="44" t="str">
        <f>IF(Order!E27&lt;&gt;"",Order!E27,"")</f>
        <v>Order</v>
      </c>
      <c r="I27" s="44">
        <f>IF(Order!F27&lt;&gt;"",Order!F27,"")</f>
      </c>
      <c r="J27" s="44" t="str">
        <f>IF(Order!I27&lt;&gt;"",Order!I27,"")</f>
        <v>Buyer Party</v>
      </c>
      <c r="K27" s="45">
        <f>IF(AND(Order!L27&lt;&gt;"",Order!Q27="BBIE"),Order!L27,"")</f>
      </c>
      <c r="L27" s="45">
        <f>IF(AND(Order!J27&lt;&gt;"",Order!Q27="BBIE"),Order!J27,"")</f>
      </c>
      <c r="M27" s="44">
        <f>IF(Order!M27&lt;&gt;"",Order!M27,"")</f>
      </c>
      <c r="N27" s="44" t="str">
        <f>IF(Order!N27&lt;&gt;"",Order!N27,"")</f>
        <v>Buyer Party</v>
      </c>
      <c r="O27" s="44">
        <f>IF(Order!O27&lt;&gt;"",Order!O27,"")</f>
      </c>
      <c r="P27" s="44" t="str">
        <f>IF(LEN(Order!P27)=1,TEXT(Order!P27,"#"),IF(MID(Order!P27,2,2)="..",LEFT(Order!P27,1),""))</f>
        <v>1</v>
      </c>
      <c r="Q27" s="44" t="str">
        <f>IF(LEN(Order!P27)=1,TEXT(Order!P27,"#"),IF(MID(Order!P27,2,2)="..",IF(RIGHT(Order!P27,1)="n","unbounded",RIGHT(Order!P27,1)),""))</f>
        <v>1</v>
      </c>
      <c r="R27" s="44"/>
      <c r="S27" s="44"/>
      <c r="T27" s="44"/>
      <c r="U27" s="44"/>
      <c r="V27" s="44"/>
      <c r="W27" s="44"/>
      <c r="X27" s="44"/>
      <c r="Y27" s="44"/>
    </row>
    <row r="28" spans="1:25" ht="12.75">
      <c r="A28" s="42" t="s">
        <v>344</v>
      </c>
      <c r="B28" s="42">
        <v>499</v>
      </c>
      <c r="C28" s="42" t="str">
        <f>IF(Order!B28&lt;&gt;"",Order!B28,"")</f>
        <v>Order. Seller Party</v>
      </c>
      <c r="D28" s="42" t="str">
        <f>IF(Order!Q28&lt;&gt;"",Order!Q28,"")</f>
        <v>ASBIE</v>
      </c>
      <c r="E28" s="43" t="str">
        <f>IF(Order!R28&lt;&gt;"",Order!R28,"")</f>
        <v>associates the Order with information about the seller involved in the transaction.</v>
      </c>
      <c r="F28" s="43"/>
      <c r="G28" s="44">
        <f>IF(Order!D28&lt;&gt;"",Order!D28,"")</f>
      </c>
      <c r="H28" s="44" t="str">
        <f>IF(Order!E28&lt;&gt;"",Order!E28,"")</f>
        <v>Order</v>
      </c>
      <c r="I28" s="44">
        <f>IF(Order!F28&lt;&gt;"",Order!F28,"")</f>
      </c>
      <c r="J28" s="44" t="str">
        <f>IF(Order!I28&lt;&gt;"",Order!I28,"")</f>
        <v>Seller Party</v>
      </c>
      <c r="K28" s="45">
        <f>IF(AND(Order!L28&lt;&gt;"",Order!Q28="BBIE"),Order!L28,"")</f>
      </c>
      <c r="L28" s="45">
        <f>IF(AND(Order!J28&lt;&gt;"",Order!Q28="BBIE"),Order!J28,"")</f>
      </c>
      <c r="M28" s="44">
        <f>IF(Order!M28&lt;&gt;"",Order!M28,"")</f>
      </c>
      <c r="N28" s="44" t="str">
        <f>IF(Order!N28&lt;&gt;"",Order!N28,"")</f>
        <v>Seller Party</v>
      </c>
      <c r="O28" s="44">
        <f>IF(Order!O28&lt;&gt;"",Order!O28,"")</f>
      </c>
      <c r="P28" s="44" t="str">
        <f>IF(LEN(Order!P28)=1,TEXT(Order!P28,"#"),IF(MID(Order!P28,2,2)="..",LEFT(Order!P28,1),""))</f>
        <v>1</v>
      </c>
      <c r="Q28" s="44" t="str">
        <f>IF(LEN(Order!P28)=1,TEXT(Order!P28,"#"),IF(MID(Order!P28,2,2)="..",IF(RIGHT(Order!P28,1)="n","unbounded",RIGHT(Order!P28,1)),""))</f>
        <v>1</v>
      </c>
      <c r="R28" s="44"/>
      <c r="S28" s="44"/>
      <c r="T28" s="44"/>
      <c r="U28" s="44"/>
      <c r="V28" s="44"/>
      <c r="W28" s="44"/>
      <c r="X28" s="44"/>
      <c r="Y28" s="44"/>
    </row>
    <row r="29" spans="1:25" ht="12.75">
      <c r="A29" s="42" t="s">
        <v>345</v>
      </c>
      <c r="B29" s="42">
        <v>500</v>
      </c>
      <c r="C29" s="42" t="str">
        <f>IF(Order!B29&lt;&gt;"",Order!B29,"")</f>
        <v>Order. Originator_ Party</v>
      </c>
      <c r="D29" s="42" t="str">
        <f>IF(Order!Q29&lt;&gt;"",Order!Q29,"")</f>
        <v>ASBIE</v>
      </c>
      <c r="E29" s="43" t="str">
        <f>IF(Order!R29&lt;&gt;"",Order!R29,"")</f>
        <v>associates the Order with information about the originator of the transaction.</v>
      </c>
      <c r="F29" s="43"/>
      <c r="G29" s="44">
        <f>IF(Order!D29&lt;&gt;"",Order!D29,"")</f>
      </c>
      <c r="H29" s="44" t="str">
        <f>IF(Order!E29&lt;&gt;"",Order!E29,"")</f>
        <v>Order</v>
      </c>
      <c r="I29" s="44" t="str">
        <f>IF(Order!F29&lt;&gt;"",Order!F29,"")</f>
        <v>Originator</v>
      </c>
      <c r="J29" s="44" t="str">
        <f>IF(Order!I29&lt;&gt;"",Order!I29,"")</f>
        <v>Party</v>
      </c>
      <c r="K29" s="45">
        <f>IF(AND(Order!L29&lt;&gt;"",Order!Q29="BBIE"),Order!L29,"")</f>
      </c>
      <c r="L29" s="45">
        <f>IF(AND(Order!J29&lt;&gt;"",Order!Q29="BBIE"),Order!J29,"")</f>
      </c>
      <c r="M29" s="44">
        <f>IF(Order!M29&lt;&gt;"",Order!M29,"")</f>
      </c>
      <c r="N29" s="44" t="str">
        <f>IF(Order!N29&lt;&gt;"",Order!N29,"")</f>
        <v>Party</v>
      </c>
      <c r="O29" s="44">
        <f>IF(Order!O29&lt;&gt;"",Order!O29,"")</f>
      </c>
      <c r="P29" s="44" t="str">
        <f>IF(LEN(Order!P29)=1,TEXT(Order!P29,"#"),IF(MID(Order!P29,2,2)="..",LEFT(Order!P29,1),""))</f>
        <v>0</v>
      </c>
      <c r="Q29" s="44" t="str">
        <f>IF(LEN(Order!P29)=1,TEXT(Order!P29,"#"),IF(MID(Order!P29,2,2)="..",IF(RIGHT(Order!P29,1)="n","unbounded",RIGHT(Order!P29,1)),""))</f>
        <v>1</v>
      </c>
      <c r="R29" s="44"/>
      <c r="S29" s="44"/>
      <c r="T29" s="44"/>
      <c r="U29" s="44"/>
      <c r="V29" s="44"/>
      <c r="W29" s="44"/>
      <c r="X29" s="44"/>
      <c r="Y29" s="44"/>
    </row>
    <row r="30" spans="1:25" ht="12.75">
      <c r="A30" s="42" t="s">
        <v>346</v>
      </c>
      <c r="B30" s="42">
        <v>501</v>
      </c>
      <c r="C30" s="42" t="str">
        <f>IF(Order!B30&lt;&gt;"",Order!B30,"")</f>
        <v>Order. Freight Forwarder_ Party</v>
      </c>
      <c r="D30" s="42" t="str">
        <f>IF(Order!Q30&lt;&gt;"",Order!Q30,"")</f>
        <v>ASBIE</v>
      </c>
      <c r="E30" s="43" t="str">
        <f>IF(Order!R30&lt;&gt;"",Order!R30,"")</f>
        <v>associates the Order with information about the freight forwarder involved in the transaction.</v>
      </c>
      <c r="F30" s="43"/>
      <c r="G30" s="44">
        <f>IF(Order!D30&lt;&gt;"",Order!D30,"")</f>
      </c>
      <c r="H30" s="44" t="str">
        <f>IF(Order!E30&lt;&gt;"",Order!E30,"")</f>
        <v>Order</v>
      </c>
      <c r="I30" s="44" t="str">
        <f>IF(Order!F30&lt;&gt;"",Order!F30,"")</f>
        <v>Freight Forwarder</v>
      </c>
      <c r="J30" s="44" t="str">
        <f>IF(Order!I30&lt;&gt;"",Order!I30,"")</f>
        <v>Party</v>
      </c>
      <c r="K30" s="45">
        <f>IF(AND(Order!L30&lt;&gt;"",Order!Q30="BBIE"),Order!L30,"")</f>
      </c>
      <c r="L30" s="45">
        <f>IF(AND(Order!J30&lt;&gt;"",Order!Q30="BBIE"),Order!J30,"")</f>
      </c>
      <c r="M30" s="44">
        <f>IF(Order!M30&lt;&gt;"",Order!M30,"")</f>
      </c>
      <c r="N30" s="44" t="str">
        <f>IF(Order!N30&lt;&gt;"",Order!N30,"")</f>
        <v>Party</v>
      </c>
      <c r="O30" s="44" t="str">
        <f>IF(Order!O30&lt;&gt;"",Order!O30,"")</f>
        <v>Carrier</v>
      </c>
      <c r="P30" s="44" t="str">
        <f>IF(LEN(Order!P30)=1,TEXT(Order!P30,"#"),IF(MID(Order!P30,2,2)="..",LEFT(Order!P30,1),""))</f>
        <v>0</v>
      </c>
      <c r="Q30" s="44" t="str">
        <f>IF(LEN(Order!P30)=1,TEXT(Order!P30,"#"),IF(MID(Order!P30,2,2)="..",IF(RIGHT(Order!P30,1)="n","unbounded",RIGHT(Order!P30,1)),""))</f>
        <v>1</v>
      </c>
      <c r="R30" s="44"/>
      <c r="S30" s="44"/>
      <c r="T30" s="44"/>
      <c r="U30" s="44"/>
      <c r="V30" s="44"/>
      <c r="W30" s="44"/>
      <c r="X30" s="44"/>
      <c r="Y30" s="44"/>
    </row>
    <row r="31" spans="1:25" ht="12.75">
      <c r="A31" s="42" t="s">
        <v>347</v>
      </c>
      <c r="B31" s="42">
        <v>502</v>
      </c>
      <c r="C31" s="42" t="str">
        <f>IF(Order!B31&lt;&gt;"",Order!B31,"")</f>
        <v>Order. Delivery</v>
      </c>
      <c r="D31" s="42" t="str">
        <f>IF(Order!Q31&lt;&gt;"",Order!Q31,"")</f>
        <v>ASBIE</v>
      </c>
      <c r="E31" s="43" t="str">
        <f>IF(Order!R31&lt;&gt;"",Order!R31,"")</f>
        <v>associates the Order with a delivery  (or deliveries)</v>
      </c>
      <c r="F31" s="43"/>
      <c r="G31" s="44">
        <f>IF(Order!D31&lt;&gt;"",Order!D31,"")</f>
      </c>
      <c r="H31" s="44" t="str">
        <f>IF(Order!E31&lt;&gt;"",Order!E31,"")</f>
        <v>Order</v>
      </c>
      <c r="I31" s="44">
        <f>IF(Order!F31&lt;&gt;"",Order!F31,"")</f>
      </c>
      <c r="J31" s="44" t="str">
        <f>IF(Order!I31&lt;&gt;"",Order!I31,"")</f>
        <v>Delivery</v>
      </c>
      <c r="K31" s="45">
        <f>IF(AND(Order!L31&lt;&gt;"",Order!Q31="BBIE"),Order!L31,"")</f>
      </c>
      <c r="L31" s="45">
        <f>IF(AND(Order!J31&lt;&gt;"",Order!Q31="BBIE"),Order!J31,"")</f>
      </c>
      <c r="M31" s="44">
        <f>IF(Order!M31&lt;&gt;"",Order!M31,"")</f>
      </c>
      <c r="N31" s="44" t="str">
        <f>IF(Order!N31&lt;&gt;"",Order!N31,"")</f>
        <v>Delivery</v>
      </c>
      <c r="O31" s="44">
        <f>IF(Order!O31&lt;&gt;"",Order!O31,"")</f>
      </c>
      <c r="P31" s="44" t="str">
        <f>IF(LEN(Order!P31)=1,TEXT(Order!P31,"#"),IF(MID(Order!P31,2,2)="..",LEFT(Order!P31,1),""))</f>
        <v>0</v>
      </c>
      <c r="Q31" s="44" t="str">
        <f>IF(LEN(Order!P31)=1,TEXT(Order!P31,"#"),IF(MID(Order!P31,2,2)="..",IF(RIGHT(Order!P31,1)="n","unbounded",RIGHT(Order!P31,1)),""))</f>
        <v>unbounded</v>
      </c>
      <c r="R31" s="44"/>
      <c r="S31" s="44"/>
      <c r="T31" s="44"/>
      <c r="U31" s="44"/>
      <c r="V31" s="44"/>
      <c r="W31" s="44"/>
      <c r="X31" s="44"/>
      <c r="Y31" s="44"/>
    </row>
    <row r="32" spans="1:25" ht="25.5">
      <c r="A32" s="42" t="s">
        <v>348</v>
      </c>
      <c r="B32" s="42">
        <v>503</v>
      </c>
      <c r="C32" s="42" t="str">
        <f>IF(Order!B32&lt;&gt;"",Order!B32,"")</f>
        <v>Order. Delivery Terms</v>
      </c>
      <c r="D32" s="42" t="str">
        <f>IF(Order!Q32&lt;&gt;"",Order!Q32,"")</f>
        <v>ASBIE</v>
      </c>
      <c r="E32" s="43" t="str">
        <f>IF(Order!R32&lt;&gt;"",Order!R32,"")</f>
        <v>associates the Order with the delivery terms agreed between seller and buyer with regard to the delivery of goods.</v>
      </c>
      <c r="F32" s="43"/>
      <c r="G32" s="44">
        <f>IF(Order!D32&lt;&gt;"",Order!D32,"")</f>
      </c>
      <c r="H32" s="44" t="str">
        <f>IF(Order!E32&lt;&gt;"",Order!E32,"")</f>
        <v>Order</v>
      </c>
      <c r="I32" s="44">
        <f>IF(Order!F32&lt;&gt;"",Order!F32,"")</f>
      </c>
      <c r="J32" s="44" t="str">
        <f>IF(Order!I32&lt;&gt;"",Order!I32,"")</f>
        <v>Delivery Terms</v>
      </c>
      <c r="K32" s="45">
        <f>IF(AND(Order!L32&lt;&gt;"",Order!Q32="BBIE"),Order!L32,"")</f>
      </c>
      <c r="L32" s="45">
        <f>IF(AND(Order!J32&lt;&gt;"",Order!Q32="BBIE"),Order!J32,"")</f>
      </c>
      <c r="M32" s="44">
        <f>IF(Order!M32&lt;&gt;"",Order!M32,"")</f>
      </c>
      <c r="N32" s="44" t="str">
        <f>IF(Order!N32&lt;&gt;"",Order!N32,"")</f>
        <v>Delivery Terms</v>
      </c>
      <c r="O32" s="44">
        <f>IF(Order!O32&lt;&gt;"",Order!O32,"")</f>
      </c>
      <c r="P32" s="44" t="str">
        <f>IF(LEN(Order!P32)=1,TEXT(Order!P32,"#"),IF(MID(Order!P32,2,2)="..",LEFT(Order!P32,1),""))</f>
        <v>0</v>
      </c>
      <c r="Q32" s="44" t="str">
        <f>IF(LEN(Order!P32)=1,TEXT(Order!P32,"#"),IF(MID(Order!P32,2,2)="..",IF(RIGHT(Order!P32,1)="n","unbounded",RIGHT(Order!P32,1)),""))</f>
        <v>1</v>
      </c>
      <c r="R32" s="44"/>
      <c r="S32" s="44"/>
      <c r="T32" s="44"/>
      <c r="U32" s="44"/>
      <c r="V32" s="44"/>
      <c r="W32" s="44"/>
      <c r="X32" s="44"/>
      <c r="Y32" s="44"/>
    </row>
    <row r="33" spans="1:25" ht="25.5">
      <c r="A33" s="42" t="s">
        <v>349</v>
      </c>
      <c r="B33" s="42">
        <v>504</v>
      </c>
      <c r="C33" s="42" t="str">
        <f>IF(Order!B33&lt;&gt;"",Order!B33,"")</f>
        <v>Order. Allowance Charge</v>
      </c>
      <c r="D33" s="42" t="str">
        <f>IF(Order!Q33&lt;&gt;"",Order!Q33,"")</f>
        <v>ASBIE</v>
      </c>
      <c r="E33" s="43" t="str">
        <f>IF(Order!R33&lt;&gt;"",Order!R33,"")</f>
        <v>associates the Order with one or more pricing components for overall charges allowances etc.</v>
      </c>
      <c r="F33" s="43"/>
      <c r="G33" s="44">
        <f>IF(Order!D33&lt;&gt;"",Order!D33,"")</f>
      </c>
      <c r="H33" s="44" t="str">
        <f>IF(Order!E33&lt;&gt;"",Order!E33,"")</f>
        <v>Order</v>
      </c>
      <c r="I33" s="44">
        <f>IF(Order!F33&lt;&gt;"",Order!F33,"")</f>
      </c>
      <c r="J33" s="44" t="str">
        <f>IF(Order!I33&lt;&gt;"",Order!I33,"")</f>
        <v>Allowance Charge</v>
      </c>
      <c r="K33" s="45">
        <f>IF(AND(Order!L33&lt;&gt;"",Order!Q33="BBIE"),Order!L33,"")</f>
      </c>
      <c r="L33" s="45">
        <f>IF(AND(Order!J33&lt;&gt;"",Order!Q33="BBIE"),Order!J33,"")</f>
      </c>
      <c r="M33" s="44">
        <f>IF(Order!M33&lt;&gt;"",Order!M33,"")</f>
      </c>
      <c r="N33" s="44" t="str">
        <f>IF(Order!N33&lt;&gt;"",Order!N33,"")</f>
        <v>Allowance Charge</v>
      </c>
      <c r="O33" s="44">
        <f>IF(Order!O33&lt;&gt;"",Order!O33,"")</f>
      </c>
      <c r="P33" s="44" t="str">
        <f>IF(LEN(Order!P33)=1,TEXT(Order!P33,"#"),IF(MID(Order!P33,2,2)="..",LEFT(Order!P33,1),""))</f>
        <v>0</v>
      </c>
      <c r="Q33" s="44" t="str">
        <f>IF(LEN(Order!P33)=1,TEXT(Order!P33,"#"),IF(MID(Order!P33,2,2)="..",IF(RIGHT(Order!P33,1)="n","unbounded",RIGHT(Order!P33,1)),""))</f>
        <v>unbounded</v>
      </c>
      <c r="R33" s="44"/>
      <c r="S33" s="44"/>
      <c r="T33" s="44"/>
      <c r="U33" s="44"/>
      <c r="V33" s="44"/>
      <c r="W33" s="44"/>
      <c r="X33" s="44"/>
      <c r="Y33" s="44"/>
    </row>
    <row r="34" spans="1:25" ht="12.75">
      <c r="A34" s="42" t="s">
        <v>350</v>
      </c>
      <c r="B34" s="42">
        <v>505</v>
      </c>
      <c r="C34" s="42" t="str">
        <f>IF(Order!B34&lt;&gt;"",Order!B34,"")</f>
        <v>Order. Sales Conditions</v>
      </c>
      <c r="D34" s="42" t="str">
        <f>IF(Order!Q34&lt;&gt;"",Order!Q34,"")</f>
        <v>ASBIE</v>
      </c>
      <c r="E34" s="43" t="str">
        <f>IF(Order!R34&lt;&gt;"",Order!R34,"")</f>
        <v>associates the Order with a sales condition applying to the whole order.</v>
      </c>
      <c r="F34" s="43"/>
      <c r="G34" s="44">
        <f>IF(Order!D34&lt;&gt;"",Order!D34,"")</f>
      </c>
      <c r="H34" s="44" t="str">
        <f>IF(Order!E34&lt;&gt;"",Order!E34,"")</f>
        <v>Order</v>
      </c>
      <c r="I34" s="44">
        <f>IF(Order!F34&lt;&gt;"",Order!F34,"")</f>
      </c>
      <c r="J34" s="44" t="str">
        <f>IF(Order!I34&lt;&gt;"",Order!I34,"")</f>
        <v>Sales Conditions</v>
      </c>
      <c r="K34" s="45">
        <f>IF(AND(Order!L34&lt;&gt;"",Order!Q34="BBIE"),Order!L34,"")</f>
      </c>
      <c r="L34" s="45">
        <f>IF(AND(Order!J34&lt;&gt;"",Order!Q34="BBIE"),Order!J34,"")</f>
      </c>
      <c r="M34" s="44">
        <f>IF(Order!M34&lt;&gt;"",Order!M34,"")</f>
      </c>
      <c r="N34" s="44" t="str">
        <f>IF(Order!N34&lt;&gt;"",Order!N34,"")</f>
        <v>Sales Conditions</v>
      </c>
      <c r="O34" s="44">
        <f>IF(Order!O34&lt;&gt;"",Order!O34,"")</f>
      </c>
      <c r="P34" s="44" t="str">
        <f>IF(LEN(Order!P34)=1,TEXT(Order!P34,"#"),IF(MID(Order!P34,2,2)="..",LEFT(Order!P34,1),""))</f>
        <v>0</v>
      </c>
      <c r="Q34" s="44" t="str">
        <f>IF(LEN(Order!P34)=1,TEXT(Order!P34,"#"),IF(MID(Order!P34,2,2)="..",IF(RIGHT(Order!P34,1)="n","unbounded",RIGHT(Order!P34,1)),""))</f>
        <v>1</v>
      </c>
      <c r="R34" s="44"/>
      <c r="S34" s="44"/>
      <c r="T34" s="44"/>
      <c r="U34" s="44"/>
      <c r="V34" s="44"/>
      <c r="W34" s="44"/>
      <c r="X34" s="44"/>
      <c r="Y34" s="44"/>
    </row>
    <row r="35" spans="1:25" ht="12.75">
      <c r="A35" s="42" t="s">
        <v>351</v>
      </c>
      <c r="B35" s="42">
        <v>506</v>
      </c>
      <c r="C35" s="42" t="str">
        <f>IF(Order!B35&lt;&gt;"",Order!B35,"")</f>
        <v>Order. Destination_ Country</v>
      </c>
      <c r="D35" s="42" t="str">
        <f>IF(Order!Q35&lt;&gt;"",Order!Q35,"")</f>
        <v>ASBIE</v>
      </c>
      <c r="E35" s="43" t="str">
        <f>IF(Order!R35&lt;&gt;"",Order!R35,"")</f>
        <v>associates the Order with the country of destination (for Customs purposes).</v>
      </c>
      <c r="F35" s="43"/>
      <c r="G35" s="44">
        <f>IF(Order!D35&lt;&gt;"",Order!D35,"")</f>
      </c>
      <c r="H35" s="44" t="str">
        <f>IF(Order!E35&lt;&gt;"",Order!E35,"")</f>
        <v>Order</v>
      </c>
      <c r="I35" s="44" t="str">
        <f>IF(Order!F35&lt;&gt;"",Order!F35,"")</f>
        <v>Destination</v>
      </c>
      <c r="J35" s="44" t="str">
        <f>IF(Order!I35&lt;&gt;"",Order!I35,"")</f>
        <v>Country</v>
      </c>
      <c r="K35" s="45">
        <f>IF(AND(Order!L35&lt;&gt;"",Order!Q35="BBIE"),Order!L35,"")</f>
      </c>
      <c r="L35" s="45">
        <f>IF(AND(Order!J35&lt;&gt;"",Order!Q35="BBIE"),Order!J35,"")</f>
      </c>
      <c r="M35" s="44">
        <f>IF(Order!M35&lt;&gt;"",Order!M35,"")</f>
      </c>
      <c r="N35" s="44" t="str">
        <f>IF(Order!N35&lt;&gt;"",Order!N35,"")</f>
        <v>Country</v>
      </c>
      <c r="O35" s="44">
        <f>IF(Order!O35&lt;&gt;"",Order!O35,"")</f>
      </c>
      <c r="P35" s="44" t="str">
        <f>IF(LEN(Order!P35)=1,TEXT(Order!P35,"#"),IF(MID(Order!P35,2,2)="..",LEFT(Order!P35,1),""))</f>
        <v>0</v>
      </c>
      <c r="Q35" s="44" t="str">
        <f>IF(LEN(Order!P35)=1,TEXT(Order!P35,"#"),IF(MID(Order!P35,2,2)="..",IF(RIGHT(Order!P35,1)="n","unbounded",RIGHT(Order!P35,1)),""))</f>
        <v>1</v>
      </c>
      <c r="R35" s="44"/>
      <c r="S35" s="44"/>
      <c r="T35" s="44"/>
      <c r="U35" s="44"/>
      <c r="V35" s="44"/>
      <c r="W35" s="44"/>
      <c r="X35" s="44"/>
      <c r="Y35" s="44"/>
    </row>
    <row r="36" spans="1:25" ht="12.75">
      <c r="A36" s="42" t="s">
        <v>352</v>
      </c>
      <c r="B36" s="42">
        <v>507</v>
      </c>
      <c r="C36" s="42" t="str">
        <f>IF(Order!B36&lt;&gt;"",Order!B36,"")</f>
        <v>Order. Order Line</v>
      </c>
      <c r="D36" s="42" t="str">
        <f>IF(Order!Q36&lt;&gt;"",Order!Q36,"")</f>
        <v>ASBIE</v>
      </c>
      <c r="E36" s="43" t="str">
        <f>IF(Order!R36&lt;&gt;"",Order!R36,"")</f>
        <v>associates the Order with one or more Line items.</v>
      </c>
      <c r="F36" s="43"/>
      <c r="G36" s="44">
        <f>IF(Order!D36&lt;&gt;"",Order!D36,"")</f>
      </c>
      <c r="H36" s="44" t="str">
        <f>IF(Order!E36&lt;&gt;"",Order!E36,"")</f>
        <v>Order</v>
      </c>
      <c r="I36" s="44">
        <f>IF(Order!F36&lt;&gt;"",Order!F36,"")</f>
      </c>
      <c r="J36" s="44" t="str">
        <f>IF(Order!I36&lt;&gt;"",Order!I36,"")</f>
        <v>Order Line</v>
      </c>
      <c r="K36" s="45">
        <f>IF(AND(Order!L36&lt;&gt;"",Order!Q36="BBIE"),Order!L36,"")</f>
      </c>
      <c r="L36" s="45">
        <f>IF(AND(Order!J36&lt;&gt;"",Order!Q36="BBIE"),Order!J36,"")</f>
      </c>
      <c r="M36" s="44">
        <f>IF(Order!M36&lt;&gt;"",Order!M36,"")</f>
      </c>
      <c r="N36" s="44" t="str">
        <f>IF(Order!N36&lt;&gt;"",Order!N36,"")</f>
        <v>Order Line</v>
      </c>
      <c r="O36" s="44">
        <f>IF(Order!O36&lt;&gt;"",Order!O36,"")</f>
      </c>
      <c r="P36" s="44" t="str">
        <f>IF(LEN(Order!P36)=1,TEXT(Order!P36,"#"),IF(MID(Order!P36,2,2)="..",LEFT(Order!P36,1),""))</f>
        <v>1</v>
      </c>
      <c r="Q36" s="44" t="str">
        <f>IF(LEN(Order!P36)=1,TEXT(Order!P36,"#"),IF(MID(Order!P36,2,2)="..",IF(RIGHT(Order!P36,1)="n","unbounded",RIGHT(Order!P36,1)),""))</f>
        <v>unbounded</v>
      </c>
      <c r="R36" s="44"/>
      <c r="S36" s="44"/>
      <c r="T36" s="44"/>
      <c r="U36" s="44"/>
      <c r="V36" s="44"/>
      <c r="W36" s="44"/>
      <c r="X36" s="44"/>
      <c r="Y36" s="44"/>
    </row>
    <row r="37" spans="1:25" ht="12.75">
      <c r="A37" s="42" t="s">
        <v>353</v>
      </c>
      <c r="B37" s="42">
        <v>507</v>
      </c>
      <c r="C37" s="42" t="str">
        <f>IF(Order!B37&lt;&gt;"",Order!B37,"")</f>
        <v>Order. Payment Means</v>
      </c>
      <c r="D37" s="42" t="str">
        <f>IF(Order!Q37&lt;&gt;"",Order!Q37,"")</f>
        <v>ASBIE</v>
      </c>
      <c r="E37" s="43" t="str">
        <f>IF(Order!R37&lt;&gt;"",Order!R37,"")</f>
        <v>associates the Order with the expected means of payment.</v>
      </c>
      <c r="F37" s="43"/>
      <c r="G37" s="44">
        <f>IF(Order!D37&lt;&gt;"",Order!D37,"")</f>
      </c>
      <c r="H37" s="44" t="str">
        <f>IF(Order!E37&lt;&gt;"",Order!E37,"")</f>
        <v>Order</v>
      </c>
      <c r="I37" s="44">
        <f>IF(Order!F37&lt;&gt;"",Order!F37,"")</f>
      </c>
      <c r="J37" s="44" t="str">
        <f>IF(Order!I37&lt;&gt;"",Order!I37,"")</f>
        <v>Payment Means</v>
      </c>
      <c r="K37" s="45">
        <f>IF(AND(Order!L37&lt;&gt;"",Order!Q37="BBIE"),Order!L37,"")</f>
      </c>
      <c r="L37" s="45">
        <f>IF(AND(Order!J37&lt;&gt;"",Order!Q37="BBIE"),Order!J37,"")</f>
      </c>
      <c r="M37" s="44">
        <f>IF(Order!M37&lt;&gt;"",Order!M37,"")</f>
      </c>
      <c r="N37" s="44" t="str">
        <f>IF(Order!N37&lt;&gt;"",Order!N37,"")</f>
        <v>Payment Means</v>
      </c>
      <c r="O37" s="44">
        <f>IF(Order!O37&lt;&gt;"",Order!O37,"")</f>
      </c>
      <c r="P37" s="44" t="str">
        <f>IF(LEN(Order!P37)=1,TEXT(Order!P37,"#"),IF(MID(Order!P37,2,2)="..",LEFT(Order!P37,1),""))</f>
        <v>0</v>
      </c>
      <c r="Q37" s="44" t="str">
        <f>IF(LEN(Order!P37)=1,TEXT(Order!P37,"#"),IF(MID(Order!P37,2,2)="..",IF(RIGHT(Order!P37,1)="n","unbounded",RIGHT(Order!P37,1)),""))</f>
        <v>1</v>
      </c>
      <c r="R37" s="44"/>
      <c r="S37" s="44"/>
      <c r="T37" s="44"/>
      <c r="U37" s="44"/>
      <c r="V37" s="44"/>
      <c r="W37" s="44"/>
      <c r="X37" s="44"/>
      <c r="Y37" s="44"/>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EIS_LAB</cp:lastModifiedBy>
  <cp:lastPrinted>2002-03-13T09:30:23Z</cp:lastPrinted>
  <dcterms:created xsi:type="dcterms:W3CDTF">2001-08-30T08:59:20Z</dcterms:created>
  <dcterms:modified xsi:type="dcterms:W3CDTF">2004-09-12T14:06:49Z</dcterms:modified>
  <cp:category/>
  <cp:version/>
  <cp:contentType/>
  <cp:contentStatus/>
  <cp:revision>44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1042</vt:i4>
  </property>
  <property fmtid="{D5CDD505-2E9C-101B-9397-08002B2CF9AE}" pid="3" name="_AdHocReviewCycle">
    <vt:i4>1742917841</vt:i4>
  </property>
  <property fmtid="{D5CDD505-2E9C-101B-9397-08002B2CF9AE}" pid="4" name="_EmailSubje">
    <vt:lpwstr>Korean translation of UBL 1.0</vt:lpwstr>
  </property>
  <property fmtid="{D5CDD505-2E9C-101B-9397-08002B2CF9AE}" pid="5" name="_AuthorEma">
    <vt:lpwstr>jason@kcals.or.kr</vt:lpwstr>
  </property>
  <property fmtid="{D5CDD505-2E9C-101B-9397-08002B2CF9AE}" pid="6" name="_AuthorEmailDisplayNa">
    <vt:lpwstr>Jason Lee</vt:lpwstr>
  </property>
</Properties>
</file>