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ReceiptAdvice (Japanese)" sheetId="1" r:id="rId1"/>
    <sheet name="ReceiptAdvice" sheetId="2" r:id="rId2"/>
    <sheet name="TBG17 UBL ReceiptAdvice" sheetId="3" r:id="rId3"/>
  </sheets>
  <definedNames>
    <definedName name="BuiltIn_AutoFilter___1">'ReceiptAdvice'!#REF!</definedName>
    <definedName name="Excel_BuiltIn_Print_Area_1___0">'ReceiptAdvice'!$A$2:$AI$4</definedName>
    <definedName name="Excel_BuiltIn_Print_Titles_1___0">'ReceiptAdvice'!#REF!</definedName>
    <definedName name="_xlnm.Print_Area" localSheetId="1">'ReceiptAdvice'!$A$2:$AI$4</definedName>
    <definedName name="_xlnm.Print_Titles" localSheetId="1">'ReceiptAdvice'!$2:$2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<sst xmlns="http://schemas.openxmlformats.org/spreadsheetml/2006/main" count="277" uniqueCount="217">
  <si>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</si>
  <si>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</si>
  <si>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</si>
  <si>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</si>
  <si>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</si>
  <si>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</si>
  <si>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</si>
  <si>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</si>
  <si>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</si>
  <si>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</si>
  <si>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</si>
  <si>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</si>
  <si>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</si>
  <si>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</si>
  <si>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</si>
  <si>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</si>
  <si>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</si>
  <si>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</si>
  <si>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</si>
  <si>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</si>
  <si>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</si>
  <si>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</si>
  <si>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</si>
  <si>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</si>
  <si>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</si>
  <si>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</si>
  <si>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</si>
  <si>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</si>
  <si>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</si>
  <si>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</si>
  <si>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</si>
  <si>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</si>
  <si>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</si>
  <si>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</si>
  <si>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</si>
  <si>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Receipt Advice</t>
  </si>
  <si>
    <t>ABIE</t>
  </si>
  <si>
    <t>the document that advises the goods received and accepted by the buyer</t>
  </si>
  <si>
    <t>Receipt Advice</t>
  </si>
  <si>
    <t>Identifier</t>
  </si>
  <si>
    <t>Identifier</t>
  </si>
  <si>
    <t>BBIE</t>
  </si>
  <si>
    <t>holds the unique number that identifies the receipt advice, typically according to the buyer's system that generated the receipt advice</t>
  </si>
  <si>
    <t>Receipt Advice</t>
  </si>
  <si>
    <t>Copy</t>
  </si>
  <si>
    <t>Indicator</t>
  </si>
  <si>
    <t>0..1</t>
  </si>
  <si>
    <t>BBIE</t>
  </si>
  <si>
    <t>Indicates whether a document is a copy (true) or not (false)</t>
  </si>
  <si>
    <t>Receipt Advice</t>
  </si>
  <si>
    <t>Globally Unique</t>
  </si>
  <si>
    <t>Identifier</t>
  </si>
  <si>
    <t>Identifier</t>
  </si>
  <si>
    <t>0..1</t>
  </si>
  <si>
    <t>BBIE</t>
  </si>
  <si>
    <t>a computer generated unique identifier for the document, which is guaranteed to be unique</t>
  </si>
  <si>
    <t>Receipt Advice</t>
  </si>
  <si>
    <t>Issue</t>
  </si>
  <si>
    <t>Date</t>
  </si>
  <si>
    <t>Date</t>
  </si>
  <si>
    <t>BBIE</t>
  </si>
  <si>
    <t>the date when the receipt advice was issued.</t>
  </si>
  <si>
    <t>Receipt Advice</t>
  </si>
  <si>
    <t>Document</t>
  </si>
  <si>
    <t>Status</t>
  </si>
  <si>
    <t>Code</t>
  </si>
  <si>
    <t>Document Status</t>
  </si>
  <si>
    <t>0..1</t>
  </si>
  <si>
    <t>BBIE</t>
  </si>
  <si>
    <t>Identifies the status of the document with regard to its original state.</t>
  </si>
  <si>
    <t>Receipt Advice</t>
  </si>
  <si>
    <t>Note</t>
  </si>
  <si>
    <t>Text</t>
  </si>
  <si>
    <t>0..1</t>
  </si>
  <si>
    <t>BBIE</t>
  </si>
  <si>
    <t>notes or any other textual information, pertinent to the entire receipt advice, that is not contained explicitly in another structure.</t>
  </si>
  <si>
    <t>Receipt Advice</t>
  </si>
  <si>
    <t>Order Reference</t>
  </si>
  <si>
    <t>0..n</t>
  </si>
  <si>
    <t>ASBIE</t>
  </si>
  <si>
    <t>associates the receipt advice with one or more Orders that it relates to.</t>
  </si>
  <si>
    <t>Receipt Advice</t>
  </si>
  <si>
    <r>
      <rPr>
        <sz val="10"/>
        <color indexed="8"/>
        <rFont val="Arial"/>
        <family val="2"/>
      </rPr>
      <t>Despatch</t>
    </r>
  </si>
  <si>
    <t>Document Reference</t>
  </si>
  <si>
    <t>0..n</t>
  </si>
  <si>
    <t>ASBIE</t>
  </si>
  <si>
    <r>
      <rPr>
        <sz val="10"/>
        <color indexed="8"/>
        <rFont val="Arial"/>
        <family val="2"/>
      </rPr>
      <t>associates the receipt advice with one or more Despatch advices that it relates to.</t>
    </r>
  </si>
  <si>
    <t>Receipt Advice</t>
  </si>
  <si>
    <t>Buyer Party</t>
  </si>
  <si>
    <t>ASBIE</t>
  </si>
  <si>
    <t>associates the receipt advice with information about the buyer involved in the transaction.</t>
  </si>
  <si>
    <t>Receipt Advice</t>
  </si>
  <si>
    <t>Seller Party</t>
  </si>
  <si>
    <t>ASBIE</t>
  </si>
  <si>
    <t>associates the receipt advice with information about the seller involved in the transaction.</t>
  </si>
  <si>
    <t>Receipt Advice</t>
  </si>
  <si>
    <t>Freight Forwarder</t>
  </si>
  <si>
    <t>Party</t>
  </si>
  <si>
    <t>0..1</t>
  </si>
  <si>
    <t>ASBIE</t>
  </si>
  <si>
    <t>associates the receipt advice with information about the freight forwarder involved in the transaction.</t>
  </si>
  <si>
    <t>Receipt Advice</t>
  </si>
  <si>
    <t>Delivery</t>
  </si>
  <si>
    <t>0..n</t>
  </si>
  <si>
    <t>ASBIE</t>
  </si>
  <si>
    <t>associates the receipt advice with a delivery  (or deliveries).</t>
  </si>
  <si>
    <t>Receipt Advice</t>
  </si>
  <si>
    <t>Received</t>
  </si>
  <si>
    <t>Transport Handling Unit</t>
  </si>
  <si>
    <t>0..n</t>
  </si>
  <si>
    <t>ASBIE</t>
  </si>
  <si>
    <r>
      <rPr>
        <sz val="10"/>
        <color indexed="8"/>
        <rFont val="Arial"/>
        <family val="2"/>
      </rPr>
      <t>associates the receipt advice with zero or more transport handling units (THU). The advice may be organised in this way with receipt 'lines' within each THU.</t>
    </r>
  </si>
  <si>
    <t>Receipt Advice</t>
  </si>
  <si>
    <t>Receipt Line</t>
  </si>
  <si>
    <t>1..n</t>
  </si>
  <si>
    <t>ASBIE</t>
  </si>
  <si>
    <r>
      <rPr>
        <sz val="10"/>
        <color indexed="8"/>
        <rFont val="Arial"/>
        <family val="2"/>
      </rPr>
      <t>receipt 'line(s)', annotated to show which transport handling units (THU) each line is within. If THUs are not used, there is just a series of receipt 'lines' with no THU annotation.</t>
    </r>
  </si>
  <si>
    <t>END</t>
  </si>
  <si>
    <t>Source</t>
  </si>
  <si>
    <t>Identifier</t>
  </si>
  <si>
    <r>
      <rPr>
        <b/>
        <sz val="10"/>
        <rFont val="Arial"/>
        <family val="2"/>
      </rPr>
      <t xml:space="preserve">Dictionary Entry Name
</t>
    </r>
    <r>
      <rPr>
        <b/>
        <sz val="10"/>
        <rFont val="Arial"/>
        <family val="2"/>
      </rPr>
      <t>(auto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</si>
  <si>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</si>
  <si>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</si>
  <si>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</si>
  <si>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</si>
  <si>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</si>
  <si>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</si>
  <si>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</si>
  <si>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</si>
  <si>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</si>
  <si>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</si>
  <si>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</si>
  <si>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</si>
  <si>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</si>
  <si>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</si>
  <si>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</si>
  <si>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</si>
  <si>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</si>
  <si>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</si>
  <si>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</si>
  <si>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</si>
  <si>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</si>
  <si>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</si>
  <si>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</si>
  <si>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</si>
  <si>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</si>
  <si>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</si>
  <si>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</si>
  <si>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</si>
  <si>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</si>
  <si>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END</t>
  </si>
  <si>
    <t>ReceiptAdvice</t>
  </si>
  <si>
    <t>Receipt Advice. Details</t>
  </si>
  <si>
    <t>ID</t>
  </si>
  <si>
    <t>Receipt Advice. Identifier</t>
  </si>
  <si>
    <t>CopyIndicator</t>
  </si>
  <si>
    <t>Receipt Advice. Copy. Indicator</t>
  </si>
  <si>
    <t>GUID</t>
  </si>
  <si>
    <t>Receipt Advice. Globally Unique_  Identifier. Identifier</t>
  </si>
  <si>
    <t>IssueDate</t>
  </si>
  <si>
    <t>Receipt Advice. Issue Date. Date</t>
  </si>
  <si>
    <t>DocumentStatusCode</t>
  </si>
  <si>
    <t>Receipt Advice. Document Status. Code</t>
  </si>
  <si>
    <t>Receipt Advice. Note. Text</t>
  </si>
  <si>
    <t>OrderReference</t>
  </si>
  <si>
    <t xml:space="preserve">Receipt Advice. Order Reference. </t>
  </si>
  <si>
    <t>DespatchDocumentReference</t>
  </si>
  <si>
    <t xml:space="preserve">Receipt Advice. Despatch_  Document Reference. </t>
  </si>
  <si>
    <t>associates the receipt advice with one or more Despatch advices that it relates to.</t>
  </si>
  <si>
    <t>BuyerParty</t>
  </si>
  <si>
    <t xml:space="preserve">Receipt Advice. Buyer Party. </t>
  </si>
  <si>
    <t>SellerParty</t>
  </si>
  <si>
    <t xml:space="preserve">Receipt Advice. Seller Party. </t>
  </si>
  <si>
    <t>FreightForwarderParty</t>
  </si>
  <si>
    <t xml:space="preserve">Receipt Advice. Freight Forwarder_  Party. </t>
  </si>
  <si>
    <t xml:space="preserve">Receipt Advice. Delivery. </t>
  </si>
  <si>
    <t>ReceivedTransportHandlingUnit</t>
  </si>
  <si>
    <t xml:space="preserve">Receipt Advice. Received_  Transport Handling Unit. </t>
  </si>
  <si>
    <t>associates the receipt advice with zero or more transport handling units (THU). The advice may be organised in this way with receipt 'lines' within each THU.</t>
  </si>
  <si>
    <t>ReceiptLine</t>
  </si>
  <si>
    <t xml:space="preserve">Receipt Advice. Receipt Line. </t>
  </si>
  <si>
    <t>receipt 'line(s)', annotated to show which transport handling units (THU) each line is within. If THUs are not used, there is just a series of receipt 'lines' with no THU annotation.</t>
  </si>
  <si>
    <t>No.</t>
  </si>
  <si>
    <t>UBL ReceiptAdvice V1.0 Japanese</t>
  </si>
  <si>
    <t>Business Terms
(Japanese)</t>
  </si>
  <si>
    <t>Translated Definition
(Japanese)</t>
  </si>
  <si>
    <t>2004-06-16</t>
  </si>
  <si>
    <t>入荷通知</t>
  </si>
  <si>
    <t>文書状態コード</t>
  </si>
  <si>
    <t>備考</t>
  </si>
  <si>
    <t>注文参照</t>
  </si>
  <si>
    <t>出荷文書参照</t>
  </si>
  <si>
    <t>フォワーダー</t>
  </si>
  <si>
    <t>配送</t>
  </si>
  <si>
    <r>
      <t>入荷</t>
    </r>
    <r>
      <rPr>
        <sz val="10"/>
        <color indexed="8"/>
        <rFont val="Arial"/>
        <family val="2"/>
      </rPr>
      <t>THU</t>
    </r>
  </si>
  <si>
    <t>入荷明細</t>
  </si>
  <si>
    <t>このドキュメントがコピーである（true）かコピーでない（false）かを指定する</t>
  </si>
  <si>
    <t>コンピュータが生成する、一意性が保証されている識別子。業務的な識別子とは別に指定する。（訳者注：どのタイミングで設定するかは実装依存になるので、運用に関して合意が必要）</t>
  </si>
  <si>
    <t>入荷通知が（業務的に）発行された年月日。</t>
  </si>
  <si>
    <t>この文書の状態コードを指定する。（訳者注：どのコード体系を用いるかは？）</t>
  </si>
  <si>
    <t>入荷通知に関するその他の情報をフリーテキストで記述する。（訳者注：あくまで人間が見る情報であるという割り切りで用いること。自動処理に関する情報は暗黙的にも入れる「べきではない」）</t>
  </si>
  <si>
    <t>入荷通知に関連づけられている出荷通知を指定する。</t>
  </si>
  <si>
    <t>バイヤー情報を指定する。</t>
  </si>
  <si>
    <t>サプライヤー情報を指定する。</t>
  </si>
  <si>
    <t>フォワーダー情報を指定する。</t>
  </si>
  <si>
    <t>入荷通知と配送情報を関連づける。</t>
  </si>
  <si>
    <r>
      <t>入荷通知と</t>
    </r>
    <r>
      <rPr>
        <sz val="10"/>
        <color indexed="8"/>
        <rFont val="Arial"/>
        <family val="2"/>
      </rPr>
      <t>THU</t>
    </r>
    <r>
      <rPr>
        <sz val="10"/>
        <color indexed="8"/>
        <rFont val="ＭＳ Ｐゴシック"/>
        <family val="3"/>
      </rPr>
      <t>（配送単位？）を関連づける。各</t>
    </r>
    <r>
      <rPr>
        <sz val="10"/>
        <color indexed="8"/>
        <rFont val="Arial"/>
        <family val="2"/>
      </rPr>
      <t>THU</t>
    </r>
    <r>
      <rPr>
        <sz val="10"/>
        <color indexed="8"/>
        <rFont val="ＭＳ Ｐゴシック"/>
        <family val="3"/>
      </rPr>
      <t>の中に複数の明細が入っていることもある。</t>
    </r>
  </si>
  <si>
    <r>
      <t>どの</t>
    </r>
    <r>
      <rPr>
        <sz val="10"/>
        <color indexed="8"/>
        <rFont val="Arial"/>
        <family val="2"/>
      </rPr>
      <t>THU</t>
    </r>
    <r>
      <rPr>
        <sz val="10"/>
        <color indexed="8"/>
        <rFont val="ＭＳ Ｐゴシック"/>
        <family val="3"/>
      </rPr>
      <t>が各ラインに入っているかを注釈する。もし</t>
    </r>
    <r>
      <rPr>
        <sz val="10"/>
        <color indexed="8"/>
        <rFont val="Arial"/>
        <family val="2"/>
      </rPr>
      <t>THU</t>
    </r>
    <r>
      <rPr>
        <sz val="10"/>
        <color indexed="8"/>
        <rFont val="ＭＳ Ｐゴシック"/>
        <family val="3"/>
      </rPr>
      <t>が使われていなかったら一連の入荷明細が</t>
    </r>
    <r>
      <rPr>
        <sz val="10"/>
        <color indexed="8"/>
        <rFont val="Arial"/>
        <family val="2"/>
      </rPr>
      <t>THU</t>
    </r>
    <r>
      <rPr>
        <sz val="10"/>
        <color indexed="8"/>
        <rFont val="ＭＳ Ｐゴシック"/>
        <family val="3"/>
      </rPr>
      <t>注釈なしに列挙される。</t>
    </r>
  </si>
  <si>
    <r>
      <t>入荷通知</t>
    </r>
    <r>
      <rPr>
        <sz val="10"/>
        <rFont val="Arial"/>
        <family val="2"/>
      </rPr>
      <t>I</t>
    </r>
    <r>
      <rPr>
        <sz val="10"/>
        <rFont val="Arial"/>
        <family val="2"/>
      </rPr>
      <t>D</t>
    </r>
  </si>
  <si>
    <t>正／副区分</t>
  </si>
  <si>
    <t>メッセージID</t>
  </si>
  <si>
    <t>入荷通知発行日</t>
  </si>
  <si>
    <t>発注者</t>
  </si>
  <si>
    <t>受注者</t>
  </si>
  <si>
    <t>発注者によって，商品を受領したことを通知する文書。</t>
  </si>
  <si>
    <t>入荷通知を識別する一意な番号を指定する。主として入荷通知を生成する発注者側のシステムの識別子。</t>
  </si>
  <si>
    <t>入荷通知に関連づけられている注文（オーダー）を指定する。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</si>
</sst>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10">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sz val="10"/>
      <color indexed="8"/>
      <name val="ＭＳ Ｐゴシック"/>
      <family val="3"/>
    </font>
    <font>
      <sz val="10"/>
      <name val="ＭＳ Ｐゴシック"/>
      <family val="3"/>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9">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0" borderId="0" xfId="0" applyFont="1" applyFill="1" applyBorder="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0" fillId="0" borderId="5" xfId="0" applyBorder="1" applyAlignment="1">
      <alignment vertical="center" wrapText="1"/>
    </xf>
    <xf numFmtId="0" fontId="0" fillId="0" borderId="0" xfId="0" applyAlignment="1" quotePrefix="1">
      <alignment horizontal="right"/>
    </xf>
    <xf numFmtId="0" fontId="4" fillId="0" borderId="5" xfId="0" applyFont="1" applyBorder="1" applyAlignment="1">
      <alignment vertical="center" wrapText="1"/>
    </xf>
    <xf numFmtId="0" fontId="4" fillId="0" borderId="0" xfId="0" applyFont="1" applyAlignment="1">
      <alignment/>
    </xf>
    <xf numFmtId="0" fontId="6" fillId="0" borderId="0" xfId="0" applyFont="1" applyAlignment="1">
      <alignment/>
    </xf>
    <xf numFmtId="0" fontId="0" fillId="0" borderId="5" xfId="0" applyBorder="1" applyAlignment="1">
      <alignment vertical="center"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xf numFmtId="0" fontId="4" fillId="0" borderId="5" xfId="0" applyFont="1" applyFill="1" applyBorder="1" applyAlignment="1">
      <alignment vertical="center" wrapText="1"/>
    </xf>
    <xf numFmtId="49" fontId="7" fillId="0" borderId="5" xfId="0" applyNumberFormat="1" applyFont="1" applyFill="1" applyBorder="1" applyAlignment="1">
      <alignment vertical="center" wrapText="1"/>
    </xf>
    <xf numFmtId="0" fontId="8" fillId="0" borderId="5" xfId="0" applyFont="1" applyFill="1" applyBorder="1" applyAlignment="1">
      <alignment vertical="center" wrapText="1"/>
    </xf>
    <xf numFmtId="0" fontId="7" fillId="0" borderId="5" xfId="0" applyFont="1" applyFill="1" applyBorder="1" applyAlignment="1">
      <alignment vertical="center" wrapText="1"/>
    </xf>
    <xf numFmtId="0" fontId="7" fillId="0" borderId="5" xfId="0" applyFont="1" applyFill="1" applyBorder="1" applyAlignment="1" applyProtection="1">
      <alignment vertical="center" wrapText="1"/>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9"/>
  <sheetViews>
    <sheetView tabSelected="1" zoomScale="75" zoomScaleNormal="75" workbookViewId="0" topLeftCell="B1">
      <selection activeCell="I4" sqref="I4"/>
    </sheetView>
  </sheetViews>
  <sheetFormatPr defaultColWidth="9.140625" defaultRowHeight="12.75"/>
  <cols>
    <col min="1" max="1" width="4.140625" style="0" customWidth="1"/>
    <col min="2" max="2" width="18.8515625" style="0" customWidth="1"/>
    <col min="3" max="3" width="25.8515625" style="0" customWidth="1"/>
    <col min="4" max="4" width="10.140625" style="0" customWidth="1"/>
    <col min="5" max="5" width="7.00390625" style="0" customWidth="1"/>
    <col min="7" max="7" width="25.00390625" style="0" customWidth="1"/>
    <col min="8" max="8" width="40.57421875" style="0" customWidth="1"/>
    <col min="9" max="9" width="48.8515625" style="0" customWidth="1"/>
  </cols>
  <sheetData>
    <row r="1" spans="1:9" ht="18">
      <c r="A1" s="50" t="s">
        <v>183</v>
      </c>
      <c r="I1" s="47" t="s">
        <v>186</v>
      </c>
    </row>
    <row r="3" spans="1:9" s="49" customFormat="1" ht="38.25">
      <c r="A3" s="48" t="s">
        <v>182</v>
      </c>
      <c r="B3" s="48" t="s">
        <v>0</v>
      </c>
      <c r="C3" s="48" t="s">
        <v>1</v>
      </c>
      <c r="D3" s="48" t="s">
        <v>8</v>
      </c>
      <c r="E3" s="48" t="s">
        <v>14</v>
      </c>
      <c r="F3" s="48" t="s">
        <v>15</v>
      </c>
      <c r="G3" s="54" t="s">
        <v>184</v>
      </c>
      <c r="H3" s="54" t="s">
        <v>185</v>
      </c>
      <c r="I3" s="48" t="s">
        <v>16</v>
      </c>
    </row>
    <row r="4" spans="1:9" ht="25.5">
      <c r="A4" s="46">
        <v>1</v>
      </c>
      <c r="B4" s="46" t="s">
        <v>151</v>
      </c>
      <c r="C4" s="46" t="s">
        <v>152</v>
      </c>
      <c r="D4" s="51"/>
      <c r="E4" s="46"/>
      <c r="F4" s="46" t="s">
        <v>36</v>
      </c>
      <c r="G4" s="55" t="s">
        <v>187</v>
      </c>
      <c r="H4" s="56" t="s">
        <v>214</v>
      </c>
      <c r="I4" s="46" t="s">
        <v>37</v>
      </c>
    </row>
    <row r="5" spans="1:9" ht="38.25">
      <c r="A5" s="46">
        <f>A4+1</f>
        <v>2</v>
      </c>
      <c r="B5" s="46" t="s">
        <v>153</v>
      </c>
      <c r="C5" s="46" t="s">
        <v>154</v>
      </c>
      <c r="D5" s="51" t="s">
        <v>39</v>
      </c>
      <c r="E5" s="46">
        <v>1</v>
      </c>
      <c r="F5" s="46" t="s">
        <v>41</v>
      </c>
      <c r="G5" s="56" t="s">
        <v>208</v>
      </c>
      <c r="H5" s="56" t="s">
        <v>215</v>
      </c>
      <c r="I5" s="46" t="s">
        <v>42</v>
      </c>
    </row>
    <row r="6" spans="1:9" ht="25.5">
      <c r="A6" s="46">
        <f aca="true" t="shared" si="0" ref="A6:A18">A5+1</f>
        <v>3</v>
      </c>
      <c r="B6" s="46" t="s">
        <v>155</v>
      </c>
      <c r="C6" s="46" t="s">
        <v>156</v>
      </c>
      <c r="D6" s="51" t="s">
        <v>45</v>
      </c>
      <c r="E6" s="46" t="s">
        <v>46</v>
      </c>
      <c r="F6" s="46" t="s">
        <v>41</v>
      </c>
      <c r="G6" s="56" t="s">
        <v>209</v>
      </c>
      <c r="H6" s="56" t="s">
        <v>196</v>
      </c>
      <c r="I6" s="46" t="s">
        <v>48</v>
      </c>
    </row>
    <row r="7" spans="1:9" ht="53.25" customHeight="1">
      <c r="A7" s="46">
        <f t="shared" si="0"/>
        <v>4</v>
      </c>
      <c r="B7" s="46" t="s">
        <v>157</v>
      </c>
      <c r="C7" s="46" t="s">
        <v>158</v>
      </c>
      <c r="D7" s="51" t="s">
        <v>39</v>
      </c>
      <c r="E7" s="46" t="s">
        <v>46</v>
      </c>
      <c r="F7" s="46" t="s">
        <v>41</v>
      </c>
      <c r="G7" s="56" t="s">
        <v>210</v>
      </c>
      <c r="H7" s="56" t="s">
        <v>197</v>
      </c>
      <c r="I7" s="46" t="s">
        <v>55</v>
      </c>
    </row>
    <row r="8" spans="1:9" ht="25.5">
      <c r="A8" s="46">
        <f t="shared" si="0"/>
        <v>5</v>
      </c>
      <c r="B8" s="46" t="s">
        <v>159</v>
      </c>
      <c r="C8" s="46" t="s">
        <v>160</v>
      </c>
      <c r="D8" s="51" t="s">
        <v>58</v>
      </c>
      <c r="E8" s="46">
        <v>1</v>
      </c>
      <c r="F8" s="46" t="s">
        <v>41</v>
      </c>
      <c r="G8" s="56" t="s">
        <v>211</v>
      </c>
      <c r="H8" s="56" t="s">
        <v>198</v>
      </c>
      <c r="I8" s="46" t="s">
        <v>61</v>
      </c>
    </row>
    <row r="9" spans="1:9" ht="25.5">
      <c r="A9" s="46">
        <f t="shared" si="0"/>
        <v>6</v>
      </c>
      <c r="B9" s="46" t="s">
        <v>161</v>
      </c>
      <c r="C9" s="46" t="s">
        <v>162</v>
      </c>
      <c r="D9" s="51" t="s">
        <v>65</v>
      </c>
      <c r="E9" s="46" t="s">
        <v>46</v>
      </c>
      <c r="F9" s="46" t="s">
        <v>41</v>
      </c>
      <c r="G9" s="56" t="s">
        <v>188</v>
      </c>
      <c r="H9" s="56" t="s">
        <v>199</v>
      </c>
      <c r="I9" s="46" t="s">
        <v>69</v>
      </c>
    </row>
    <row r="10" spans="1:9" ht="56.25" customHeight="1">
      <c r="A10" s="46">
        <f t="shared" si="0"/>
        <v>7</v>
      </c>
      <c r="B10" s="46" t="s">
        <v>71</v>
      </c>
      <c r="C10" s="46" t="s">
        <v>163</v>
      </c>
      <c r="D10" s="51" t="s">
        <v>72</v>
      </c>
      <c r="E10" s="46" t="s">
        <v>46</v>
      </c>
      <c r="F10" s="46" t="s">
        <v>41</v>
      </c>
      <c r="G10" s="56" t="s">
        <v>189</v>
      </c>
      <c r="H10" s="56" t="s">
        <v>200</v>
      </c>
      <c r="I10" s="46" t="s">
        <v>75</v>
      </c>
    </row>
    <row r="11" spans="1:9" ht="25.5">
      <c r="A11" s="46">
        <f t="shared" si="0"/>
        <v>8</v>
      </c>
      <c r="B11" s="46" t="s">
        <v>164</v>
      </c>
      <c r="C11" s="46" t="s">
        <v>165</v>
      </c>
      <c r="D11" s="51" t="s">
        <v>77</v>
      </c>
      <c r="E11" s="46" t="s">
        <v>78</v>
      </c>
      <c r="F11" s="46" t="s">
        <v>79</v>
      </c>
      <c r="G11" s="57" t="s">
        <v>190</v>
      </c>
      <c r="H11" s="56" t="s">
        <v>216</v>
      </c>
      <c r="I11" s="46" t="s">
        <v>80</v>
      </c>
    </row>
    <row r="12" spans="1:9" ht="25.5">
      <c r="A12" s="46">
        <f t="shared" si="0"/>
        <v>9</v>
      </c>
      <c r="B12" s="46" t="s">
        <v>166</v>
      </c>
      <c r="C12" s="46" t="s">
        <v>167</v>
      </c>
      <c r="D12" s="51" t="s">
        <v>83</v>
      </c>
      <c r="E12" s="46" t="s">
        <v>78</v>
      </c>
      <c r="F12" s="46" t="s">
        <v>79</v>
      </c>
      <c r="G12" s="57" t="s">
        <v>191</v>
      </c>
      <c r="H12" s="56" t="s">
        <v>201</v>
      </c>
      <c r="I12" s="46" t="s">
        <v>168</v>
      </c>
    </row>
    <row r="13" spans="1:9" ht="25.5">
      <c r="A13" s="46">
        <f t="shared" si="0"/>
        <v>10</v>
      </c>
      <c r="B13" s="46" t="s">
        <v>169</v>
      </c>
      <c r="C13" s="46" t="s">
        <v>170</v>
      </c>
      <c r="D13" s="51" t="s">
        <v>88</v>
      </c>
      <c r="E13" s="46">
        <v>1</v>
      </c>
      <c r="F13" s="46" t="s">
        <v>79</v>
      </c>
      <c r="G13" s="57" t="s">
        <v>212</v>
      </c>
      <c r="H13" s="58" t="s">
        <v>202</v>
      </c>
      <c r="I13" s="46" t="s">
        <v>90</v>
      </c>
    </row>
    <row r="14" spans="1:9" ht="25.5">
      <c r="A14" s="46">
        <f t="shared" si="0"/>
        <v>11</v>
      </c>
      <c r="B14" s="46" t="s">
        <v>171</v>
      </c>
      <c r="C14" s="46" t="s">
        <v>172</v>
      </c>
      <c r="D14" s="51" t="s">
        <v>92</v>
      </c>
      <c r="E14" s="46">
        <v>1</v>
      </c>
      <c r="F14" s="46" t="s">
        <v>79</v>
      </c>
      <c r="G14" s="57" t="s">
        <v>213</v>
      </c>
      <c r="H14" s="58" t="s">
        <v>203</v>
      </c>
      <c r="I14" s="46" t="s">
        <v>94</v>
      </c>
    </row>
    <row r="15" spans="1:9" ht="25.5">
      <c r="A15" s="46">
        <f t="shared" si="0"/>
        <v>12</v>
      </c>
      <c r="B15" s="46" t="s">
        <v>173</v>
      </c>
      <c r="C15" s="46" t="s">
        <v>174</v>
      </c>
      <c r="D15" s="51" t="s">
        <v>97</v>
      </c>
      <c r="E15" s="46" t="s">
        <v>46</v>
      </c>
      <c r="F15" s="46" t="s">
        <v>79</v>
      </c>
      <c r="G15" s="57" t="s">
        <v>192</v>
      </c>
      <c r="H15" s="58" t="s">
        <v>204</v>
      </c>
      <c r="I15" s="46" t="s">
        <v>100</v>
      </c>
    </row>
    <row r="16" spans="1:9" ht="25.5">
      <c r="A16" s="46">
        <f t="shared" si="0"/>
        <v>13</v>
      </c>
      <c r="B16" s="46" t="s">
        <v>102</v>
      </c>
      <c r="C16" s="46" t="s">
        <v>175</v>
      </c>
      <c r="D16" s="51" t="s">
        <v>102</v>
      </c>
      <c r="E16" s="46" t="s">
        <v>78</v>
      </c>
      <c r="F16" s="46" t="s">
        <v>79</v>
      </c>
      <c r="G16" s="57" t="s">
        <v>193</v>
      </c>
      <c r="H16" s="58" t="s">
        <v>205</v>
      </c>
      <c r="I16" s="46" t="s">
        <v>105</v>
      </c>
    </row>
    <row r="17" spans="1:9" ht="38.25">
      <c r="A17" s="46">
        <f t="shared" si="0"/>
        <v>14</v>
      </c>
      <c r="B17" s="46" t="s">
        <v>176</v>
      </c>
      <c r="C17" s="46" t="s">
        <v>177</v>
      </c>
      <c r="D17" s="51" t="s">
        <v>108</v>
      </c>
      <c r="E17" s="46" t="s">
        <v>78</v>
      </c>
      <c r="F17" s="46" t="s">
        <v>79</v>
      </c>
      <c r="G17" s="57" t="s">
        <v>194</v>
      </c>
      <c r="H17" s="58" t="s">
        <v>206</v>
      </c>
      <c r="I17" s="46" t="s">
        <v>178</v>
      </c>
    </row>
    <row r="18" spans="1:9" ht="51">
      <c r="A18" s="46">
        <f t="shared" si="0"/>
        <v>15</v>
      </c>
      <c r="B18" s="46" t="s">
        <v>179</v>
      </c>
      <c r="C18" s="46" t="s">
        <v>180</v>
      </c>
      <c r="D18" s="51" t="s">
        <v>113</v>
      </c>
      <c r="E18" s="46" t="s">
        <v>114</v>
      </c>
      <c r="F18" s="46" t="s">
        <v>79</v>
      </c>
      <c r="G18" s="57" t="s">
        <v>195</v>
      </c>
      <c r="H18" s="58" t="s">
        <v>207</v>
      </c>
      <c r="I18" s="46" t="s">
        <v>181</v>
      </c>
    </row>
    <row r="19" spans="1:9" ht="12.75">
      <c r="A19" s="46"/>
      <c r="B19" s="46"/>
      <c r="C19" s="46"/>
      <c r="D19" s="46"/>
      <c r="E19" s="46"/>
      <c r="F19" s="46" t="s">
        <v>117</v>
      </c>
      <c r="G19" s="46"/>
      <c r="H19" s="46"/>
      <c r="I19" s="46"/>
    </row>
  </sheetData>
  <printOptions/>
  <pageMargins left="0.41" right="0.22" top="0.6" bottom="1" header="0.23" footer="0.51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FM17"/>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36.0039062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169" ht="12.75">
      <c r="A2" s="13" t="str">
        <f>SUBSTITUTE(SUBSTITUTE(CONCATENATE(IF(C2="","",CONCATENATE(C2,"")),"",D2)," ",""),"'","")</f>
        <v>ReceiptAdvice</v>
      </c>
      <c r="B2" s="13" t="str">
        <f>CONCATENATE(IF(C2="","",CONCATENATE(C2,"_ ")),"",D2,". Details")</f>
        <v>Receipt Advice. Details</v>
      </c>
      <c r="C2" s="14"/>
      <c r="D2" s="14" t="s">
        <v>35</v>
      </c>
      <c r="E2" s="14"/>
      <c r="F2" s="14"/>
      <c r="G2" s="14"/>
      <c r="H2" s="14"/>
      <c r="I2" s="14"/>
      <c r="J2" s="14"/>
      <c r="K2" s="14"/>
      <c r="L2" s="14"/>
      <c r="M2" s="14"/>
      <c r="N2" s="14"/>
      <c r="O2" s="15"/>
      <c r="P2" s="14" t="s">
        <v>36</v>
      </c>
      <c r="Q2" s="16" t="s">
        <v>37</v>
      </c>
      <c r="R2" s="16"/>
      <c r="S2" s="17"/>
      <c r="T2" s="15"/>
      <c r="U2" s="14"/>
      <c r="V2" s="14"/>
      <c r="W2" s="14"/>
      <c r="X2" s="14"/>
      <c r="Y2" s="14"/>
      <c r="Z2" s="14"/>
      <c r="AA2" s="14"/>
      <c r="AB2" s="14"/>
      <c r="AC2" s="14"/>
      <c r="AD2" s="14"/>
      <c r="AE2" s="14"/>
      <c r="AF2" s="14"/>
      <c r="AG2" s="14"/>
      <c r="AH2" s="14"/>
      <c r="AI2" s="14"/>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row>
    <row r="3" spans="1:169" ht="25.5">
      <c r="A3" s="19" t="str">
        <f aca="true" t="shared" si="0" ref="A3:A8">SUBSTITUTE(SUBSTITUTE(CONCATENATE(IF(E3="Globally Unique","GU",E3),IF(G3&lt;&gt;I3,H3,F3),CONCATENATE(IF(I3="Identifier","ID",IF(I3="Text","",I3))))," ",""),"'","")</f>
        <v>ID</v>
      </c>
      <c r="B3" s="19" t="str">
        <f aca="true" t="shared" si="1" ref="B3:B8">CONCATENATE(IF(C3&lt;&gt;"",CONCATENATE(C3,"_ ",D3),D3),". ",E3,IF(E3&lt;&gt;"",CONCATENATE("_ "," ",H3),H3),IF(H3&lt;&gt;I3,CONCATENATE(". ",I3),IF(AND(E3="",F3=""),"",CONCATENATE(". ",I3))))</f>
        <v>Receipt Advice. Identifier</v>
      </c>
      <c r="D3" s="1" t="s">
        <v>38</v>
      </c>
      <c r="G3" s="1" t="s">
        <v>39</v>
      </c>
      <c r="H3" s="1" t="str">
        <f aca="true" t="shared" si="2" ref="H3:H8">IF(F3&lt;&gt;"",CONCATENATE(F3," ",G3),G3)</f>
        <v>Identifier</v>
      </c>
      <c r="I3" s="1" t="s">
        <v>40</v>
      </c>
      <c r="K3" s="1" t="str">
        <f aca="true" t="shared" si="3" ref="K3:K8">IF(J3&lt;&gt;"",CONCATENATE(J3,"_ ",I3,". Type"),CONCATENATE(I3,". Type"))</f>
        <v>Identifier. Type</v>
      </c>
      <c r="O3" s="2">
        <v>1</v>
      </c>
      <c r="P3" s="1" t="s">
        <v>41</v>
      </c>
      <c r="Q3" s="3" t="s">
        <v>42</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row>
    <row r="4" spans="1:169" ht="12.75">
      <c r="A4" s="19" t="str">
        <f t="shared" si="0"/>
        <v>CopyIndicator</v>
      </c>
      <c r="B4" s="19" t="str">
        <f t="shared" si="1"/>
        <v>Receipt Advice. Copy. Indicator</v>
      </c>
      <c r="D4" s="1" t="s">
        <v>43</v>
      </c>
      <c r="G4" s="1" t="s">
        <v>44</v>
      </c>
      <c r="H4" s="1" t="str">
        <f t="shared" si="2"/>
        <v>Copy</v>
      </c>
      <c r="I4" s="1" t="s">
        <v>45</v>
      </c>
      <c r="K4" s="1" t="str">
        <f t="shared" si="3"/>
        <v>Indicator. Type</v>
      </c>
      <c r="O4" s="2" t="s">
        <v>46</v>
      </c>
      <c r="P4" s="1" t="s">
        <v>47</v>
      </c>
      <c r="Q4" s="3" t="s">
        <v>48</v>
      </c>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row>
    <row r="5" spans="1:17" ht="25.5">
      <c r="A5" s="19" t="str">
        <f t="shared" si="0"/>
        <v>GUID</v>
      </c>
      <c r="B5" s="19" t="str">
        <f t="shared" si="1"/>
        <v>Receipt Advice. Globally Unique_  Identifier. Identifier</v>
      </c>
      <c r="D5" s="1" t="s">
        <v>49</v>
      </c>
      <c r="E5" s="1" t="s">
        <v>50</v>
      </c>
      <c r="G5" s="1" t="s">
        <v>51</v>
      </c>
      <c r="H5" s="1" t="str">
        <f t="shared" si="2"/>
        <v>Identifier</v>
      </c>
      <c r="I5" s="1" t="s">
        <v>52</v>
      </c>
      <c r="K5" s="1" t="str">
        <f t="shared" si="3"/>
        <v>Identifier. Type</v>
      </c>
      <c r="O5" s="2" t="s">
        <v>53</v>
      </c>
      <c r="P5" s="1" t="s">
        <v>54</v>
      </c>
      <c r="Q5" s="3" t="s">
        <v>55</v>
      </c>
    </row>
    <row r="6" spans="1:17" ht="12.75">
      <c r="A6" s="19" t="str">
        <f t="shared" si="0"/>
        <v>IssueDate</v>
      </c>
      <c r="B6" s="19" t="str">
        <f t="shared" si="1"/>
        <v>Receipt Advice. Issue Date. Date</v>
      </c>
      <c r="D6" s="1" t="s">
        <v>56</v>
      </c>
      <c r="F6" s="1" t="s">
        <v>57</v>
      </c>
      <c r="G6" s="1" t="s">
        <v>58</v>
      </c>
      <c r="H6" s="1" t="str">
        <f t="shared" si="2"/>
        <v>Issue Date</v>
      </c>
      <c r="I6" s="1" t="s">
        <v>59</v>
      </c>
      <c r="K6" s="1" t="str">
        <f t="shared" si="3"/>
        <v>Date. Type</v>
      </c>
      <c r="O6" s="2">
        <v>1</v>
      </c>
      <c r="P6" s="1" t="s">
        <v>60</v>
      </c>
      <c r="Q6" s="3" t="s">
        <v>61</v>
      </c>
    </row>
    <row r="7" spans="1:17" ht="12.75">
      <c r="A7" s="19" t="str">
        <f t="shared" si="0"/>
        <v>DocumentStatusCode</v>
      </c>
      <c r="B7" s="19" t="str">
        <f t="shared" si="1"/>
        <v>Receipt Advice. Document Status. Code</v>
      </c>
      <c r="D7" s="1" t="s">
        <v>62</v>
      </c>
      <c r="F7" s="1" t="s">
        <v>63</v>
      </c>
      <c r="G7" s="1" t="s">
        <v>64</v>
      </c>
      <c r="H7" s="1" t="str">
        <f t="shared" si="2"/>
        <v>Document Status</v>
      </c>
      <c r="I7" s="1" t="s">
        <v>65</v>
      </c>
      <c r="J7" s="1" t="s">
        <v>66</v>
      </c>
      <c r="K7" s="1" t="str">
        <f t="shared" si="3"/>
        <v>Document Status_ Code. Type</v>
      </c>
      <c r="O7" s="2" t="s">
        <v>67</v>
      </c>
      <c r="P7" s="1" t="s">
        <v>68</v>
      </c>
      <c r="Q7" s="3" t="s">
        <v>69</v>
      </c>
    </row>
    <row r="8" spans="1:17" ht="25.5">
      <c r="A8" s="19" t="str">
        <f t="shared" si="0"/>
        <v>Note</v>
      </c>
      <c r="B8" s="19" t="str">
        <f t="shared" si="1"/>
        <v>Receipt Advice. Note. Text</v>
      </c>
      <c r="D8" s="1" t="s">
        <v>70</v>
      </c>
      <c r="G8" s="1" t="s">
        <v>71</v>
      </c>
      <c r="H8" s="1" t="str">
        <f t="shared" si="2"/>
        <v>Note</v>
      </c>
      <c r="I8" s="1" t="s">
        <v>72</v>
      </c>
      <c r="K8" s="1" t="str">
        <f t="shared" si="3"/>
        <v>Text. Type</v>
      </c>
      <c r="O8" s="2" t="s">
        <v>73</v>
      </c>
      <c r="P8" s="1" t="s">
        <v>74</v>
      </c>
      <c r="Q8" s="3" t="s">
        <v>75</v>
      </c>
    </row>
    <row r="9" spans="1:35" ht="25.5">
      <c r="A9" s="21" t="str">
        <f aca="true" t="shared" si="4" ref="A9:A16">SUBSTITUTE(SUBSTITUTE(CONCATENATE(IF(E9="Globally Unique","GU",E9),F9,IF(H9&lt;&gt;I9,H9,""),CONCATENATE(IF(I9="Identifier","ID",IF(I9="Text","",I9))))," ",""),"'","")</f>
        <v>OrderReference</v>
      </c>
      <c r="B9" s="21" t="str">
        <f aca="true" t="shared" si="5" ref="B9:B16">CONCATENATE(IF(C9&lt;&gt;"",CONCATENATE(C9,"_ ",D9),D9),". ",E9,IF(E9&lt;&gt;"",CONCATENATE("_ ",F9," ",H9),IF(F9&lt;&gt;"",CONCATENATE(F9," ",H9),H9)),IF(H9&lt;&gt;K9,CONCATENATE(". ",K9),IF(AND(E9="",F9=""),"",CONCATENATE(". ",K9))))</f>
        <v>Receipt Advice. Order Reference. </v>
      </c>
      <c r="C9" s="22"/>
      <c r="D9" s="22" t="s">
        <v>76</v>
      </c>
      <c r="E9" s="22"/>
      <c r="F9" s="22"/>
      <c r="G9" s="22"/>
      <c r="H9" s="21" t="str">
        <f aca="true" t="shared" si="6" ref="H9:H16">M9</f>
        <v>Order Reference</v>
      </c>
      <c r="I9" s="21" t="str">
        <f aca="true" t="shared" si="7" ref="I9:I16">M9</f>
        <v>Order Reference</v>
      </c>
      <c r="J9" s="21"/>
      <c r="K9" s="22"/>
      <c r="L9" s="22"/>
      <c r="M9" s="23" t="s">
        <v>77</v>
      </c>
      <c r="N9" s="22"/>
      <c r="O9" s="24" t="s">
        <v>78</v>
      </c>
      <c r="P9" s="22" t="s">
        <v>79</v>
      </c>
      <c r="Q9" s="25" t="s">
        <v>80</v>
      </c>
      <c r="R9" s="25"/>
      <c r="S9" s="26"/>
      <c r="T9" s="27"/>
      <c r="U9" s="22"/>
      <c r="V9" s="22"/>
      <c r="W9" s="22"/>
      <c r="X9" s="22"/>
      <c r="Y9" s="22"/>
      <c r="Z9" s="22"/>
      <c r="AA9" s="22"/>
      <c r="AB9" s="22"/>
      <c r="AC9" s="22"/>
      <c r="AD9" s="22"/>
      <c r="AE9" s="22"/>
      <c r="AF9" s="22"/>
      <c r="AG9" s="22"/>
      <c r="AH9" s="22"/>
      <c r="AI9" s="22"/>
    </row>
    <row r="10" spans="1:35" ht="25.5">
      <c r="A10" s="21" t="str">
        <f t="shared" si="4"/>
        <v>DespatchDocumentReference</v>
      </c>
      <c r="B10" s="21" t="str">
        <f t="shared" si="5"/>
        <v>Receipt Advice. Despatch_  Document Reference. </v>
      </c>
      <c r="C10" s="22"/>
      <c r="D10" s="22" t="s">
        <v>81</v>
      </c>
      <c r="E10" s="22" t="s">
        <v>82</v>
      </c>
      <c r="F10" s="22"/>
      <c r="G10" s="22"/>
      <c r="H10" s="21" t="str">
        <f t="shared" si="6"/>
        <v>Document Reference</v>
      </c>
      <c r="I10" s="21" t="str">
        <f t="shared" si="7"/>
        <v>Document Reference</v>
      </c>
      <c r="J10" s="21"/>
      <c r="K10" s="22"/>
      <c r="L10" s="22"/>
      <c r="M10" s="23" t="s">
        <v>83</v>
      </c>
      <c r="N10" s="22"/>
      <c r="O10" s="24" t="s">
        <v>84</v>
      </c>
      <c r="P10" s="22" t="s">
        <v>85</v>
      </c>
      <c r="Q10" s="25" t="s">
        <v>86</v>
      </c>
      <c r="R10" s="25"/>
      <c r="S10" s="26"/>
      <c r="T10" s="27"/>
      <c r="U10" s="22"/>
      <c r="V10" s="22"/>
      <c r="W10" s="22"/>
      <c r="X10" s="22"/>
      <c r="Y10" s="22"/>
      <c r="Z10" s="22"/>
      <c r="AA10" s="22"/>
      <c r="AB10" s="22"/>
      <c r="AC10" s="22"/>
      <c r="AD10" s="22"/>
      <c r="AE10" s="22"/>
      <c r="AF10" s="22"/>
      <c r="AG10" s="22"/>
      <c r="AH10" s="22"/>
      <c r="AI10" s="22"/>
    </row>
    <row r="11" spans="1:35" ht="25.5">
      <c r="A11" s="21" t="str">
        <f t="shared" si="4"/>
        <v>BuyerParty</v>
      </c>
      <c r="B11" s="21" t="str">
        <f t="shared" si="5"/>
        <v>Receipt Advice. Buyer Party. </v>
      </c>
      <c r="C11" s="22"/>
      <c r="D11" s="22" t="s">
        <v>87</v>
      </c>
      <c r="E11" s="22"/>
      <c r="F11" s="22"/>
      <c r="G11" s="22"/>
      <c r="H11" s="21" t="str">
        <f t="shared" si="6"/>
        <v>Buyer Party</v>
      </c>
      <c r="I11" s="21" t="str">
        <f t="shared" si="7"/>
        <v>Buyer Party</v>
      </c>
      <c r="J11" s="21"/>
      <c r="K11" s="22"/>
      <c r="L11" s="22"/>
      <c r="M11" s="23" t="s">
        <v>88</v>
      </c>
      <c r="N11" s="22"/>
      <c r="O11" s="27">
        <v>1</v>
      </c>
      <c r="P11" s="22" t="s">
        <v>89</v>
      </c>
      <c r="Q11" s="25" t="s">
        <v>90</v>
      </c>
      <c r="R11" s="25"/>
      <c r="S11" s="26"/>
      <c r="T11" s="27"/>
      <c r="U11" s="22"/>
      <c r="V11" s="22"/>
      <c r="W11" s="22"/>
      <c r="X11" s="22"/>
      <c r="Y11" s="22"/>
      <c r="Z11" s="22"/>
      <c r="AA11" s="22"/>
      <c r="AB11" s="22"/>
      <c r="AC11" s="22"/>
      <c r="AD11" s="22"/>
      <c r="AE11" s="22"/>
      <c r="AF11" s="22"/>
      <c r="AG11" s="22"/>
      <c r="AH11" s="22"/>
      <c r="AI11" s="22"/>
    </row>
    <row r="12" spans="1:35" ht="25.5">
      <c r="A12" s="21" t="str">
        <f t="shared" si="4"/>
        <v>SellerParty</v>
      </c>
      <c r="B12" s="21" t="str">
        <f t="shared" si="5"/>
        <v>Receipt Advice. Seller Party. </v>
      </c>
      <c r="C12" s="22"/>
      <c r="D12" s="22" t="s">
        <v>91</v>
      </c>
      <c r="E12" s="22"/>
      <c r="F12" s="22"/>
      <c r="G12" s="22"/>
      <c r="H12" s="21" t="str">
        <f t="shared" si="6"/>
        <v>Seller Party</v>
      </c>
      <c r="I12" s="21" t="str">
        <f t="shared" si="7"/>
        <v>Seller Party</v>
      </c>
      <c r="J12" s="21"/>
      <c r="K12" s="22"/>
      <c r="L12" s="22"/>
      <c r="M12" s="23" t="s">
        <v>92</v>
      </c>
      <c r="N12" s="22"/>
      <c r="O12" s="27">
        <v>1</v>
      </c>
      <c r="P12" s="22" t="s">
        <v>93</v>
      </c>
      <c r="Q12" s="25" t="s">
        <v>94</v>
      </c>
      <c r="R12" s="25"/>
      <c r="S12" s="26"/>
      <c r="T12" s="27"/>
      <c r="U12" s="22"/>
      <c r="V12" s="22"/>
      <c r="W12" s="22"/>
      <c r="X12" s="22"/>
      <c r="Y12" s="22"/>
      <c r="Z12" s="22"/>
      <c r="AA12" s="22"/>
      <c r="AB12" s="22"/>
      <c r="AC12" s="22"/>
      <c r="AD12" s="22"/>
      <c r="AE12" s="22"/>
      <c r="AF12" s="22"/>
      <c r="AG12" s="22"/>
      <c r="AH12" s="22"/>
      <c r="AI12" s="22"/>
    </row>
    <row r="13" spans="1:35" ht="25.5">
      <c r="A13" s="21" t="str">
        <f t="shared" si="4"/>
        <v>FreightForwarderParty</v>
      </c>
      <c r="B13" s="21" t="str">
        <f t="shared" si="5"/>
        <v>Receipt Advice. Freight Forwarder_  Party. </v>
      </c>
      <c r="C13" s="22"/>
      <c r="D13" s="22" t="s">
        <v>95</v>
      </c>
      <c r="E13" s="22" t="s">
        <v>96</v>
      </c>
      <c r="F13" s="22"/>
      <c r="G13" s="22"/>
      <c r="H13" s="21" t="str">
        <f t="shared" si="6"/>
        <v>Party</v>
      </c>
      <c r="I13" s="21" t="str">
        <f t="shared" si="7"/>
        <v>Party</v>
      </c>
      <c r="J13" s="21"/>
      <c r="K13" s="22"/>
      <c r="L13" s="22"/>
      <c r="M13" s="23" t="s">
        <v>97</v>
      </c>
      <c r="N13" s="22"/>
      <c r="O13" s="27" t="s">
        <v>98</v>
      </c>
      <c r="P13" s="22" t="s">
        <v>99</v>
      </c>
      <c r="Q13" s="25" t="s">
        <v>100</v>
      </c>
      <c r="R13" s="25"/>
      <c r="S13" s="26"/>
      <c r="T13" s="27"/>
      <c r="U13" s="22"/>
      <c r="V13" s="22"/>
      <c r="W13" s="22"/>
      <c r="X13" s="22"/>
      <c r="Y13" s="22"/>
      <c r="Z13" s="22"/>
      <c r="AA13" s="22"/>
      <c r="AB13" s="22"/>
      <c r="AC13" s="22"/>
      <c r="AD13" s="22"/>
      <c r="AE13" s="22"/>
      <c r="AF13" s="22"/>
      <c r="AG13" s="22"/>
      <c r="AH13" s="22"/>
      <c r="AI13" s="22"/>
    </row>
    <row r="14" spans="1:35" ht="25.5">
      <c r="A14" s="21" t="str">
        <f t="shared" si="4"/>
        <v>Delivery</v>
      </c>
      <c r="B14" s="21" t="str">
        <f t="shared" si="5"/>
        <v>Receipt Advice. Delivery. </v>
      </c>
      <c r="C14" s="22"/>
      <c r="D14" s="22" t="s">
        <v>101</v>
      </c>
      <c r="E14" s="22"/>
      <c r="F14" s="22"/>
      <c r="G14" s="22"/>
      <c r="H14" s="21" t="str">
        <f t="shared" si="6"/>
        <v>Delivery</v>
      </c>
      <c r="I14" s="21" t="str">
        <f t="shared" si="7"/>
        <v>Delivery</v>
      </c>
      <c r="J14" s="21"/>
      <c r="K14" s="22"/>
      <c r="L14" s="22"/>
      <c r="M14" s="23" t="s">
        <v>102</v>
      </c>
      <c r="N14" s="22"/>
      <c r="O14" s="24" t="s">
        <v>103</v>
      </c>
      <c r="P14" s="22" t="s">
        <v>104</v>
      </c>
      <c r="Q14" s="25" t="s">
        <v>105</v>
      </c>
      <c r="R14" s="25"/>
      <c r="S14" s="26"/>
      <c r="T14" s="27"/>
      <c r="U14" s="22"/>
      <c r="V14" s="22"/>
      <c r="W14" s="22"/>
      <c r="X14" s="22"/>
      <c r="Y14" s="22"/>
      <c r="Z14" s="22"/>
      <c r="AA14" s="22"/>
      <c r="AB14" s="22"/>
      <c r="AC14" s="22"/>
      <c r="AD14" s="22"/>
      <c r="AE14" s="22"/>
      <c r="AF14" s="22"/>
      <c r="AG14" s="22"/>
      <c r="AH14" s="22"/>
      <c r="AI14" s="22"/>
    </row>
    <row r="15" spans="1:35" ht="25.5">
      <c r="A15" s="21" t="str">
        <f t="shared" si="4"/>
        <v>ReceivedTransportHandlingUnit</v>
      </c>
      <c r="B15" s="21" t="str">
        <f t="shared" si="5"/>
        <v>Receipt Advice. Received_  Transport Handling Unit. </v>
      </c>
      <c r="C15" s="22"/>
      <c r="D15" s="22" t="s">
        <v>106</v>
      </c>
      <c r="E15" s="22" t="s">
        <v>107</v>
      </c>
      <c r="F15" s="22"/>
      <c r="G15" s="22"/>
      <c r="H15" s="21" t="str">
        <f t="shared" si="6"/>
        <v>Transport Handling Unit</v>
      </c>
      <c r="I15" s="21" t="str">
        <f t="shared" si="7"/>
        <v>Transport Handling Unit</v>
      </c>
      <c r="J15" s="21"/>
      <c r="K15" s="22"/>
      <c r="L15" s="22"/>
      <c r="M15" s="23" t="s">
        <v>108</v>
      </c>
      <c r="N15" s="22"/>
      <c r="O15" s="24" t="s">
        <v>109</v>
      </c>
      <c r="P15" s="22" t="s">
        <v>110</v>
      </c>
      <c r="Q15" s="25" t="s">
        <v>111</v>
      </c>
      <c r="R15" s="25"/>
      <c r="S15" s="26"/>
      <c r="T15" s="27"/>
      <c r="U15" s="22"/>
      <c r="V15" s="22"/>
      <c r="W15" s="22"/>
      <c r="X15" s="22"/>
      <c r="Y15" s="22"/>
      <c r="Z15" s="22"/>
      <c r="AA15" s="22"/>
      <c r="AB15" s="22"/>
      <c r="AC15" s="22"/>
      <c r="AD15" s="22"/>
      <c r="AE15" s="22"/>
      <c r="AF15" s="22"/>
      <c r="AG15" s="22"/>
      <c r="AH15" s="22"/>
      <c r="AI15" s="22"/>
    </row>
    <row r="16" spans="1:35" ht="25.5">
      <c r="A16" s="21" t="str">
        <f t="shared" si="4"/>
        <v>ReceiptLine</v>
      </c>
      <c r="B16" s="21" t="str">
        <f t="shared" si="5"/>
        <v>Receipt Advice. Receipt Line. </v>
      </c>
      <c r="C16" s="22"/>
      <c r="D16" s="22" t="s">
        <v>112</v>
      </c>
      <c r="E16" s="22"/>
      <c r="F16" s="22"/>
      <c r="G16" s="22"/>
      <c r="H16" s="21" t="str">
        <f t="shared" si="6"/>
        <v>Receipt Line</v>
      </c>
      <c r="I16" s="21" t="str">
        <f t="shared" si="7"/>
        <v>Receipt Line</v>
      </c>
      <c r="J16" s="21"/>
      <c r="K16" s="22"/>
      <c r="L16" s="22"/>
      <c r="M16" s="23" t="s">
        <v>113</v>
      </c>
      <c r="N16" s="22"/>
      <c r="O16" s="24" t="s">
        <v>114</v>
      </c>
      <c r="P16" s="22" t="s">
        <v>115</v>
      </c>
      <c r="Q16" s="25" t="s">
        <v>116</v>
      </c>
      <c r="R16" s="25"/>
      <c r="S16" s="26"/>
      <c r="T16" s="27"/>
      <c r="U16" s="22"/>
      <c r="V16" s="22"/>
      <c r="W16" s="22"/>
      <c r="X16" s="22"/>
      <c r="Y16" s="22"/>
      <c r="Z16" s="22"/>
      <c r="AA16" s="22"/>
      <c r="AB16" s="22"/>
      <c r="AC16" s="22"/>
      <c r="AD16" s="22"/>
      <c r="AE16" s="22"/>
      <c r="AF16" s="22"/>
      <c r="AG16" s="22"/>
      <c r="AH16" s="22"/>
      <c r="AI16" s="22"/>
    </row>
    <row r="17" spans="1:35" ht="12.75">
      <c r="A17" s="28"/>
      <c r="B17" s="28"/>
      <c r="C17" s="28"/>
      <c r="D17" s="28"/>
      <c r="E17" s="28"/>
      <c r="F17" s="28"/>
      <c r="G17" s="28"/>
      <c r="H17" s="28"/>
      <c r="I17" s="28"/>
      <c r="J17" s="28"/>
      <c r="K17" s="28"/>
      <c r="L17" s="28"/>
      <c r="M17" s="28"/>
      <c r="N17" s="29"/>
      <c r="O17" s="30"/>
      <c r="P17" s="29" t="s">
        <v>117</v>
      </c>
      <c r="Q17" s="31"/>
      <c r="R17" s="31"/>
      <c r="S17" s="32"/>
      <c r="T17" s="31"/>
      <c r="U17" s="28"/>
      <c r="V17" s="28"/>
      <c r="W17" s="28"/>
      <c r="X17" s="28"/>
      <c r="Y17" s="28"/>
      <c r="Z17" s="28"/>
      <c r="AA17" s="28"/>
      <c r="AB17" s="28"/>
      <c r="AC17" s="28"/>
      <c r="AD17" s="28"/>
      <c r="AE17" s="28"/>
      <c r="AF17" s="28"/>
      <c r="AG17" s="28"/>
      <c r="AH17" s="28"/>
      <c r="AI17" s="28"/>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17"/>
  <sheetViews>
    <sheetView workbookViewId="0" topLeftCell="H1">
      <selection activeCell="J4" sqref="J4"/>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3" t="s">
        <v>118</v>
      </c>
      <c r="B1" s="33" t="s">
        <v>119</v>
      </c>
      <c r="C1" s="33" t="s">
        <v>120</v>
      </c>
      <c r="D1" s="33" t="s">
        <v>121</v>
      </c>
      <c r="E1" s="33" t="s">
        <v>122</v>
      </c>
      <c r="F1" s="33" t="s">
        <v>123</v>
      </c>
      <c r="G1" s="33" t="s">
        <v>124</v>
      </c>
      <c r="H1" s="33" t="s">
        <v>125</v>
      </c>
      <c r="I1" s="33" t="s">
        <v>126</v>
      </c>
      <c r="J1" s="33" t="s">
        <v>127</v>
      </c>
      <c r="K1" s="33" t="s">
        <v>128</v>
      </c>
      <c r="L1" s="33" t="s">
        <v>129</v>
      </c>
      <c r="M1" s="33" t="s">
        <v>130</v>
      </c>
      <c r="N1" s="33" t="s">
        <v>131</v>
      </c>
      <c r="O1" s="33" t="s">
        <v>132</v>
      </c>
      <c r="P1" s="52" t="s">
        <v>133</v>
      </c>
      <c r="Q1" s="52"/>
      <c r="R1" s="53" t="s">
        <v>134</v>
      </c>
      <c r="S1" s="53"/>
      <c r="T1" s="53"/>
      <c r="U1" s="53"/>
      <c r="V1" s="53"/>
      <c r="W1" s="53"/>
      <c r="X1" s="53"/>
      <c r="Y1" s="53"/>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4" t="s">
        <v>135</v>
      </c>
      <c r="B2" s="34">
        <v>603</v>
      </c>
      <c r="C2" s="34" t="str">
        <f>IF(ReceiptAdvice!B2&lt;&gt;"",ReceiptAdvice!B2,"")</f>
        <v>Receipt Advice. Details</v>
      </c>
      <c r="D2" s="34" t="str">
        <f>IF(ReceiptAdvice!P2&lt;&gt;"",ReceiptAdvice!P2,"")</f>
        <v>ABIE</v>
      </c>
      <c r="E2" s="35" t="str">
        <f>IF(ReceiptAdvice!Q2&lt;&gt;"",ReceiptAdvice!Q2,"")</f>
        <v>the document that advises the goods received and accepted by the buyer</v>
      </c>
      <c r="F2" s="35"/>
      <c r="G2" s="36">
        <f>IF(ReceiptAdvice!C2&lt;&gt;"",ReceiptAdvice!C2,"")</f>
      </c>
      <c r="H2" s="36" t="str">
        <f>IF(ReceiptAdvice!D2&lt;&gt;"",ReceiptAdvice!D2,"")</f>
        <v>Receipt Advice</v>
      </c>
      <c r="I2" s="37">
        <f>IF(ReceiptAdvice!E2&lt;&gt;"",ReceiptAdvice!E2,"")</f>
      </c>
      <c r="J2" s="37">
        <f>IF(ReceiptAdvice!H2&lt;&gt;"",ReceiptAdvice!H2,"")</f>
      </c>
      <c r="K2" s="37">
        <f>IF(AND(ReceiptAdvice!K2&lt;&gt;"",ReceiptAdvice!P2="BBIE"),ReceiptAdvice!K2,"")</f>
      </c>
      <c r="L2" s="37">
        <f>IF(AND(ReceiptAdvice!I2&lt;&gt;"",ReceiptAdvice!P2="BBIE"),ReceiptAdvice!I2,"")</f>
      </c>
      <c r="M2" s="37">
        <f>IF(ReceiptAdvice!L2&lt;&gt;"",ReceiptAdvice!L2,"")</f>
      </c>
      <c r="N2" s="37">
        <f>IF(ReceiptAdvice!M2&lt;&gt;"",ReceiptAdvice!M2,"")</f>
      </c>
      <c r="O2" s="36">
        <f>IF(ReceiptAdvice!N2&lt;&gt;"",ReceiptAdvice!N2,"")</f>
      </c>
      <c r="P2" s="37">
        <f>IF(LEN(ReceiptAdvice!O2)=1,TEXT(ReceiptAdvice!O2,"#"),IF(MID(ReceiptAdvice!O2,2,2)="..",LEFT(ReceiptAdvice!O2,1),""))</f>
      </c>
      <c r="Q2" s="37">
        <f>IF(LEN(ReceiptAdvice!O2)=1,TEXT(ReceiptAdvice!O2,"#"),IF(MID(ReceiptAdvice!O2,2,2)="..",IF(RIGHT(ReceiptAdvice!O2,1)="n","unbounded",RIGHT(ReceiptAdvice!O2,1)),""))</f>
      </c>
      <c r="R2" s="36"/>
      <c r="S2" s="36"/>
      <c r="T2" s="36"/>
      <c r="U2" s="36"/>
      <c r="V2" s="36"/>
      <c r="W2" s="36"/>
      <c r="X2" s="36"/>
      <c r="Y2" s="36"/>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25.5">
      <c r="A3" s="38" t="s">
        <v>136</v>
      </c>
      <c r="B3" s="38">
        <v>604</v>
      </c>
      <c r="C3" s="38" t="str">
        <f>IF(ReceiptAdvice!B3&lt;&gt;"",ReceiptAdvice!B3,"")</f>
        <v>Receipt Advice. Identifier</v>
      </c>
      <c r="D3" s="38" t="str">
        <f>IF(ReceiptAdvice!P3&lt;&gt;"",ReceiptAdvice!P3,"")</f>
        <v>BBIE</v>
      </c>
      <c r="E3" s="39" t="str">
        <f>IF(ReceiptAdvice!Q3&lt;&gt;"",ReceiptAdvice!Q3,"")</f>
        <v>holds the unique number that identifies the receipt advice, typically according to the buyer's system that generated the receipt advice</v>
      </c>
      <c r="F3" s="39"/>
      <c r="G3" s="40">
        <f>IF(ReceiptAdvice!C3&lt;&gt;"",ReceiptAdvice!C3,"")</f>
      </c>
      <c r="H3" s="40" t="str">
        <f>IF(ReceiptAdvice!D3&lt;&gt;"",ReceiptAdvice!D3,"")</f>
        <v>Receipt Advice</v>
      </c>
      <c r="I3" s="40">
        <f>IF(ReceiptAdvice!E3&lt;&gt;"",ReceiptAdvice!E3,"")</f>
      </c>
      <c r="J3" s="40" t="str">
        <f>IF(ReceiptAdvice!H3&lt;&gt;"",ReceiptAdvice!H3,"")</f>
        <v>Identifier</v>
      </c>
      <c r="K3" s="40" t="str">
        <f>IF(AND(ReceiptAdvice!K3&lt;&gt;"",ReceiptAdvice!P3="BBIE"),ReceiptAdvice!K3,"")</f>
        <v>Identifier. Type</v>
      </c>
      <c r="L3" s="40" t="str">
        <f>IF(AND(ReceiptAdvice!I3&lt;&gt;"",ReceiptAdvice!P3="BBIE"),ReceiptAdvice!I3,"")</f>
        <v>Identifier</v>
      </c>
      <c r="M3" s="41">
        <f>IF(ReceiptAdvice!L3&lt;&gt;"",ReceiptAdvice!L3,"")</f>
      </c>
      <c r="N3" s="41">
        <f>IF(ReceiptAdvice!M3&lt;&gt;"",ReceiptAdvice!M3,"")</f>
      </c>
      <c r="O3" s="40">
        <f>IF(ReceiptAdvice!N3&lt;&gt;"",ReceiptAdvice!N3,"")</f>
      </c>
      <c r="P3" s="40" t="str">
        <f>IF(LEN(ReceiptAdvice!O3)=1,TEXT(ReceiptAdvice!O3,"#"),IF(MID(ReceiptAdvice!O3,2,2)="..",LEFT(ReceiptAdvice!O3,1),""))</f>
        <v>1</v>
      </c>
      <c r="Q3" s="40" t="str">
        <f>IF(LEN(ReceiptAdvice!O3)=1,TEXT(ReceiptAdvice!O3,"#"),IF(MID(ReceiptAdvice!O3,2,2)="..",IF(RIGHT(ReceiptAdvice!O3,1)="n","unbounded",RIGHT(ReceiptAdvice!O3,1)),""))</f>
        <v>1</v>
      </c>
      <c r="R3" s="40"/>
      <c r="S3" s="40"/>
      <c r="T3" s="40"/>
      <c r="U3" s="40"/>
      <c r="V3" s="40"/>
      <c r="W3" s="40"/>
      <c r="X3" s="40"/>
      <c r="Y3" s="40"/>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8" t="s">
        <v>137</v>
      </c>
      <c r="B4" s="38">
        <v>605</v>
      </c>
      <c r="C4" s="38" t="str">
        <f>IF(ReceiptAdvice!B4&lt;&gt;"",ReceiptAdvice!B4,"")</f>
        <v>Receipt Advice. Copy. Indicator</v>
      </c>
      <c r="D4" s="38" t="str">
        <f>IF(ReceiptAdvice!P4&lt;&gt;"",ReceiptAdvice!P4,"")</f>
        <v>BBIE</v>
      </c>
      <c r="E4" s="39" t="str">
        <f>IF(ReceiptAdvice!Q4&lt;&gt;"",ReceiptAdvice!Q4,"")</f>
        <v>Indicates whether a document is a copy (true) or not (false)</v>
      </c>
      <c r="F4" s="39"/>
      <c r="G4" s="40">
        <f>IF(ReceiptAdvice!C4&lt;&gt;"",ReceiptAdvice!C4,"")</f>
      </c>
      <c r="H4" s="40" t="str">
        <f>IF(ReceiptAdvice!D4&lt;&gt;"",ReceiptAdvice!D4,"")</f>
        <v>Receipt Advice</v>
      </c>
      <c r="I4" s="40">
        <f>IF(ReceiptAdvice!E4&lt;&gt;"",ReceiptAdvice!E4,"")</f>
      </c>
      <c r="J4" s="40" t="str">
        <f>IF(ReceiptAdvice!H4&lt;&gt;"",ReceiptAdvice!H4,"")</f>
        <v>Copy</v>
      </c>
      <c r="K4" s="40" t="str">
        <f>IF(AND(ReceiptAdvice!K4&lt;&gt;"",ReceiptAdvice!P4="BBIE"),ReceiptAdvice!K4,"")</f>
        <v>Indicator. Type</v>
      </c>
      <c r="L4" s="40" t="str">
        <f>IF(AND(ReceiptAdvice!I4&lt;&gt;"",ReceiptAdvice!P4="BBIE"),ReceiptAdvice!I4,"")</f>
        <v>Indicator</v>
      </c>
      <c r="M4" s="41">
        <f>IF(ReceiptAdvice!L4&lt;&gt;"",ReceiptAdvice!L4,"")</f>
      </c>
      <c r="N4" s="41">
        <f>IF(ReceiptAdvice!M4&lt;&gt;"",ReceiptAdvice!M4,"")</f>
      </c>
      <c r="O4" s="40">
        <f>IF(ReceiptAdvice!N4&lt;&gt;"",ReceiptAdvice!N4,"")</f>
      </c>
      <c r="P4" s="40" t="str">
        <f>IF(LEN(ReceiptAdvice!O4)=1,TEXT(ReceiptAdvice!O4,"#"),IF(MID(ReceiptAdvice!O4,2,2)="..",LEFT(ReceiptAdvice!O4,1),""))</f>
        <v>0</v>
      </c>
      <c r="Q4" s="40" t="str">
        <f>IF(LEN(ReceiptAdvice!O4)=1,TEXT(ReceiptAdvice!O4,"#"),IF(MID(ReceiptAdvice!O4,2,2)="..",IF(RIGHT(ReceiptAdvice!O4,1)="n","unbounded",RIGHT(ReceiptAdvice!O4,1)),""))</f>
        <v>1</v>
      </c>
      <c r="R4" s="40"/>
      <c r="S4" s="40"/>
      <c r="T4" s="40"/>
      <c r="U4" s="40"/>
      <c r="V4" s="40"/>
      <c r="W4" s="40"/>
      <c r="X4" s="40"/>
      <c r="Y4" s="40"/>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8" t="s">
        <v>138</v>
      </c>
      <c r="B5" s="38">
        <v>606</v>
      </c>
      <c r="C5" s="38" t="str">
        <f>IF(ReceiptAdvice!B5&lt;&gt;"",ReceiptAdvice!B5,"")</f>
        <v>Receipt Advice. Globally Unique_  Identifier. Identifier</v>
      </c>
      <c r="D5" s="38" t="str">
        <f>IF(ReceiptAdvice!P5&lt;&gt;"",ReceiptAdvice!P5,"")</f>
        <v>BBIE</v>
      </c>
      <c r="E5" s="39" t="str">
        <f>IF(ReceiptAdvice!Q5&lt;&gt;"",ReceiptAdvice!Q5,"")</f>
        <v>a computer generated unique identifier for the document, which is guaranteed to be unique</v>
      </c>
      <c r="F5" s="39"/>
      <c r="G5" s="40">
        <f>IF(ReceiptAdvice!C5&lt;&gt;"",ReceiptAdvice!C5,"")</f>
      </c>
      <c r="H5" s="40" t="str">
        <f>IF(ReceiptAdvice!D5&lt;&gt;"",ReceiptAdvice!D5,"")</f>
        <v>Receipt Advice</v>
      </c>
      <c r="I5" s="40" t="str">
        <f>IF(ReceiptAdvice!E5&lt;&gt;"",ReceiptAdvice!E5,"")</f>
        <v>Globally Unique</v>
      </c>
      <c r="J5" s="40" t="str">
        <f>IF(ReceiptAdvice!H5&lt;&gt;"",ReceiptAdvice!H5,"")</f>
        <v>Identifier</v>
      </c>
      <c r="K5" s="40" t="str">
        <f>IF(AND(ReceiptAdvice!K5&lt;&gt;"",ReceiptAdvice!P5="BBIE"),ReceiptAdvice!K5,"")</f>
        <v>Identifier. Type</v>
      </c>
      <c r="L5" s="40" t="str">
        <f>IF(AND(ReceiptAdvice!I5&lt;&gt;"",ReceiptAdvice!P5="BBIE"),ReceiptAdvice!I5,"")</f>
        <v>Identifier</v>
      </c>
      <c r="M5" s="41">
        <f>IF(ReceiptAdvice!L5&lt;&gt;"",ReceiptAdvice!L5,"")</f>
      </c>
      <c r="N5" s="41">
        <f>IF(ReceiptAdvice!M5&lt;&gt;"",ReceiptAdvice!M5,"")</f>
      </c>
      <c r="O5" s="40">
        <f>IF(ReceiptAdvice!N5&lt;&gt;"",ReceiptAdvice!N5,"")</f>
      </c>
      <c r="P5" s="40" t="str">
        <f>IF(LEN(ReceiptAdvice!O5)=1,TEXT(ReceiptAdvice!O5,"#"),IF(MID(ReceiptAdvice!O5,2,2)="..",LEFT(ReceiptAdvice!O5,1),""))</f>
        <v>0</v>
      </c>
      <c r="Q5" s="40" t="str">
        <f>IF(LEN(ReceiptAdvice!O5)=1,TEXT(ReceiptAdvice!O5,"#"),IF(MID(ReceiptAdvice!O5,2,2)="..",IF(RIGHT(ReceiptAdvice!O5,1)="n","unbounded",RIGHT(ReceiptAdvice!O5,1)),""))</f>
        <v>1</v>
      </c>
      <c r="R5" s="40"/>
      <c r="S5" s="40"/>
      <c r="T5" s="40"/>
      <c r="U5" s="40"/>
      <c r="V5" s="40"/>
      <c r="W5" s="40"/>
      <c r="X5" s="40"/>
      <c r="Y5" s="40"/>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8" t="s">
        <v>139</v>
      </c>
      <c r="B6" s="38">
        <v>607</v>
      </c>
      <c r="C6" s="38" t="str">
        <f>IF(ReceiptAdvice!B6&lt;&gt;"",ReceiptAdvice!B6,"")</f>
        <v>Receipt Advice. Issue Date. Date</v>
      </c>
      <c r="D6" s="38" t="str">
        <f>IF(ReceiptAdvice!P6&lt;&gt;"",ReceiptAdvice!P6,"")</f>
        <v>BBIE</v>
      </c>
      <c r="E6" s="39" t="str">
        <f>IF(ReceiptAdvice!Q6&lt;&gt;"",ReceiptAdvice!Q6,"")</f>
        <v>the date when the receipt advice was issued.</v>
      </c>
      <c r="F6" s="39"/>
      <c r="G6" s="40">
        <f>IF(ReceiptAdvice!C6&lt;&gt;"",ReceiptAdvice!C6,"")</f>
      </c>
      <c r="H6" s="40" t="str">
        <f>IF(ReceiptAdvice!D6&lt;&gt;"",ReceiptAdvice!D6,"")</f>
        <v>Receipt Advice</v>
      </c>
      <c r="I6" s="40">
        <f>IF(ReceiptAdvice!E6&lt;&gt;"",ReceiptAdvice!E6,"")</f>
      </c>
      <c r="J6" s="40" t="str">
        <f>IF(ReceiptAdvice!H6&lt;&gt;"",ReceiptAdvice!H6,"")</f>
        <v>Issue Date</v>
      </c>
      <c r="K6" s="40" t="str">
        <f>IF(AND(ReceiptAdvice!K6&lt;&gt;"",ReceiptAdvice!P6="BBIE"),ReceiptAdvice!K6,"")</f>
        <v>Date. Type</v>
      </c>
      <c r="L6" s="40" t="str">
        <f>IF(AND(ReceiptAdvice!I6&lt;&gt;"",ReceiptAdvice!P6="BBIE"),ReceiptAdvice!I6,"")</f>
        <v>Date</v>
      </c>
      <c r="M6" s="41">
        <f>IF(ReceiptAdvice!L6&lt;&gt;"",ReceiptAdvice!L6,"")</f>
      </c>
      <c r="N6" s="41">
        <f>IF(ReceiptAdvice!M6&lt;&gt;"",ReceiptAdvice!M6,"")</f>
      </c>
      <c r="O6" s="40">
        <f>IF(ReceiptAdvice!N6&lt;&gt;"",ReceiptAdvice!N6,"")</f>
      </c>
      <c r="P6" s="40" t="str">
        <f>IF(LEN(ReceiptAdvice!O6)=1,TEXT(ReceiptAdvice!O6,"#"),IF(MID(ReceiptAdvice!O6,2,2)="..",LEFT(ReceiptAdvice!O6,1),""))</f>
        <v>1</v>
      </c>
      <c r="Q6" s="40" t="str">
        <f>IF(LEN(ReceiptAdvice!O6)=1,TEXT(ReceiptAdvice!O6,"#"),IF(MID(ReceiptAdvice!O6,2,2)="..",IF(RIGHT(ReceiptAdvice!O6,1)="n","unbounded",RIGHT(ReceiptAdvice!O6,1)),""))</f>
        <v>1</v>
      </c>
      <c r="R6" s="40"/>
      <c r="S6" s="40"/>
      <c r="T6" s="40"/>
      <c r="U6" s="40"/>
      <c r="V6" s="40"/>
      <c r="W6" s="40"/>
      <c r="X6" s="40"/>
      <c r="Y6" s="40"/>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8" t="s">
        <v>140</v>
      </c>
      <c r="B7" s="38">
        <v>608</v>
      </c>
      <c r="C7" s="38" t="str">
        <f>IF(ReceiptAdvice!B7&lt;&gt;"",ReceiptAdvice!B7,"")</f>
        <v>Receipt Advice. Document Status. Code</v>
      </c>
      <c r="D7" s="38" t="str">
        <f>IF(ReceiptAdvice!P7&lt;&gt;"",ReceiptAdvice!P7,"")</f>
        <v>BBIE</v>
      </c>
      <c r="E7" s="39" t="str">
        <f>IF(ReceiptAdvice!Q7&lt;&gt;"",ReceiptAdvice!Q7,"")</f>
        <v>Identifies the status of the document with regard to its original state.</v>
      </c>
      <c r="F7" s="39"/>
      <c r="G7" s="40">
        <f>IF(ReceiptAdvice!C7&lt;&gt;"",ReceiptAdvice!C7,"")</f>
      </c>
      <c r="H7" s="40" t="str">
        <f>IF(ReceiptAdvice!D7&lt;&gt;"",ReceiptAdvice!D7,"")</f>
        <v>Receipt Advice</v>
      </c>
      <c r="I7" s="40">
        <f>IF(ReceiptAdvice!E7&lt;&gt;"",ReceiptAdvice!E7,"")</f>
      </c>
      <c r="J7" s="40" t="str">
        <f>IF(ReceiptAdvice!H7&lt;&gt;"",ReceiptAdvice!H7,"")</f>
        <v>Document Status</v>
      </c>
      <c r="K7" s="40" t="str">
        <f>IF(AND(ReceiptAdvice!K7&lt;&gt;"",ReceiptAdvice!P7="BBIE"),ReceiptAdvice!K7,"")</f>
        <v>Document Status_ Code. Type</v>
      </c>
      <c r="L7" s="40" t="str">
        <f>IF(AND(ReceiptAdvice!I7&lt;&gt;"",ReceiptAdvice!P7="BBIE"),ReceiptAdvice!I7,"")</f>
        <v>Code</v>
      </c>
      <c r="M7" s="41">
        <f>IF(ReceiptAdvice!L7&lt;&gt;"",ReceiptAdvice!L7,"")</f>
      </c>
      <c r="N7" s="41">
        <f>IF(ReceiptAdvice!M7&lt;&gt;"",ReceiptAdvice!M7,"")</f>
      </c>
      <c r="O7" s="40">
        <f>IF(ReceiptAdvice!N7&lt;&gt;"",ReceiptAdvice!N7,"")</f>
      </c>
      <c r="P7" s="40" t="str">
        <f>IF(LEN(ReceiptAdvice!O7)=1,TEXT(ReceiptAdvice!O7,"#"),IF(MID(ReceiptAdvice!O7,2,2)="..",LEFT(ReceiptAdvice!O7,1),""))</f>
        <v>0</v>
      </c>
      <c r="Q7" s="40" t="str">
        <f>IF(LEN(ReceiptAdvice!O7)=1,TEXT(ReceiptAdvice!O7,"#"),IF(MID(ReceiptAdvice!O7,2,2)="..",IF(RIGHT(ReceiptAdvice!O7,1)="n","unbounded",RIGHT(ReceiptAdvice!O7,1)),""))</f>
        <v>1</v>
      </c>
      <c r="R7" s="40"/>
      <c r="S7" s="40"/>
      <c r="T7" s="40"/>
      <c r="U7" s="40"/>
      <c r="V7" s="40"/>
      <c r="W7" s="40"/>
      <c r="X7" s="40"/>
      <c r="Y7" s="40"/>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25.5">
      <c r="A8" s="38" t="s">
        <v>141</v>
      </c>
      <c r="B8" s="38">
        <v>609</v>
      </c>
      <c r="C8" s="38" t="str">
        <f>IF(ReceiptAdvice!B8&lt;&gt;"",ReceiptAdvice!B8,"")</f>
        <v>Receipt Advice. Note. Text</v>
      </c>
      <c r="D8" s="38" t="str">
        <f>IF(ReceiptAdvice!P8&lt;&gt;"",ReceiptAdvice!P8,"")</f>
        <v>BBIE</v>
      </c>
      <c r="E8" s="39" t="str">
        <f>IF(ReceiptAdvice!Q8&lt;&gt;"",ReceiptAdvice!Q8,"")</f>
        <v>notes or any other textual information, pertinent to the entire receipt advice, that is not contained explicitly in another structure.</v>
      </c>
      <c r="F8" s="39"/>
      <c r="G8" s="40">
        <f>IF(ReceiptAdvice!C8&lt;&gt;"",ReceiptAdvice!C8,"")</f>
      </c>
      <c r="H8" s="40" t="str">
        <f>IF(ReceiptAdvice!D8&lt;&gt;"",ReceiptAdvice!D8,"")</f>
        <v>Receipt Advice</v>
      </c>
      <c r="I8" s="40">
        <f>IF(ReceiptAdvice!E8&lt;&gt;"",ReceiptAdvice!E8,"")</f>
      </c>
      <c r="J8" s="40" t="str">
        <f>IF(ReceiptAdvice!H8&lt;&gt;"",ReceiptAdvice!H8,"")</f>
        <v>Note</v>
      </c>
      <c r="K8" s="40" t="str">
        <f>IF(AND(ReceiptAdvice!K8&lt;&gt;"",ReceiptAdvice!P8="BBIE"),ReceiptAdvice!K8,"")</f>
        <v>Text. Type</v>
      </c>
      <c r="L8" s="40" t="str">
        <f>IF(AND(ReceiptAdvice!I8&lt;&gt;"",ReceiptAdvice!P8="BBIE"),ReceiptAdvice!I8,"")</f>
        <v>Text</v>
      </c>
      <c r="M8" s="41">
        <f>IF(ReceiptAdvice!L8&lt;&gt;"",ReceiptAdvice!L8,"")</f>
      </c>
      <c r="N8" s="41">
        <f>IF(ReceiptAdvice!M8&lt;&gt;"",ReceiptAdvice!M8,"")</f>
      </c>
      <c r="O8" s="40">
        <f>IF(ReceiptAdvice!N8&lt;&gt;"",ReceiptAdvice!N8,"")</f>
      </c>
      <c r="P8" s="40" t="str">
        <f>IF(LEN(ReceiptAdvice!O8)=1,TEXT(ReceiptAdvice!O8,"#"),IF(MID(ReceiptAdvice!O8,2,2)="..",LEFT(ReceiptAdvice!O8,1),""))</f>
        <v>0</v>
      </c>
      <c r="Q8" s="40" t="str">
        <f>IF(LEN(ReceiptAdvice!O8)=1,TEXT(ReceiptAdvice!O8,"#"),IF(MID(ReceiptAdvice!O8,2,2)="..",IF(RIGHT(ReceiptAdvice!O8,1)="n","unbounded",RIGHT(ReceiptAdvice!O8,1)),""))</f>
        <v>1</v>
      </c>
      <c r="R8" s="40"/>
      <c r="S8" s="40"/>
      <c r="T8" s="40"/>
      <c r="U8" s="40"/>
      <c r="V8" s="40"/>
      <c r="W8" s="40"/>
      <c r="X8" s="40"/>
      <c r="Y8" s="40"/>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12.75">
      <c r="A9" s="42" t="s">
        <v>142</v>
      </c>
      <c r="B9" s="42">
        <v>610</v>
      </c>
      <c r="C9" s="42" t="str">
        <f>IF(ReceiptAdvice!B9&lt;&gt;"",ReceiptAdvice!B9,"")</f>
        <v>Receipt Advice. Order Reference. </v>
      </c>
      <c r="D9" s="42" t="str">
        <f>IF(ReceiptAdvice!P9&lt;&gt;"",ReceiptAdvice!P9,"")</f>
        <v>ASBIE</v>
      </c>
      <c r="E9" s="43" t="str">
        <f>IF(ReceiptAdvice!Q9&lt;&gt;"",ReceiptAdvice!Q9,"")</f>
        <v>associates the receipt advice with one or more Orders that it relates to.</v>
      </c>
      <c r="F9" s="43"/>
      <c r="G9" s="44">
        <f>IF(ReceiptAdvice!C9&lt;&gt;"",ReceiptAdvice!C9,"")</f>
      </c>
      <c r="H9" s="44" t="str">
        <f>IF(ReceiptAdvice!D9&lt;&gt;"",ReceiptAdvice!D9,"")</f>
        <v>Receipt Advice</v>
      </c>
      <c r="I9" s="44">
        <f>IF(ReceiptAdvice!E9&lt;&gt;"",ReceiptAdvice!E9,"")</f>
      </c>
      <c r="J9" s="44" t="str">
        <f>IF(ReceiptAdvice!H9&lt;&gt;"",ReceiptAdvice!H9,"")</f>
        <v>Order Reference</v>
      </c>
      <c r="K9" s="45">
        <f>IF(AND(ReceiptAdvice!K9&lt;&gt;"",ReceiptAdvice!P9="BBIE"),ReceiptAdvice!K9,"")</f>
      </c>
      <c r="L9" s="45">
        <f>IF(AND(ReceiptAdvice!I9&lt;&gt;"",ReceiptAdvice!P9="BBIE"),ReceiptAdvice!I9,"")</f>
      </c>
      <c r="M9" s="44">
        <f>IF(ReceiptAdvice!L9&lt;&gt;"",ReceiptAdvice!L9,"")</f>
      </c>
      <c r="N9" s="44" t="str">
        <f>IF(ReceiptAdvice!M9&lt;&gt;"",ReceiptAdvice!M9,"")</f>
        <v>Order Reference</v>
      </c>
      <c r="O9" s="44">
        <f>IF(ReceiptAdvice!N9&lt;&gt;"",ReceiptAdvice!N9,"")</f>
      </c>
      <c r="P9" s="44" t="str">
        <f>IF(LEN(ReceiptAdvice!O9)=1,TEXT(ReceiptAdvice!O9,"#"),IF(MID(ReceiptAdvice!O9,2,2)="..",LEFT(ReceiptAdvice!O9,1),""))</f>
        <v>0</v>
      </c>
      <c r="Q9" s="44" t="str">
        <f>IF(LEN(ReceiptAdvice!O9)=1,TEXT(ReceiptAdvice!O9,"#"),IF(MID(ReceiptAdvice!O9,2,2)="..",IF(RIGHT(ReceiptAdvice!O9,1)="n","unbounded",RIGHT(ReceiptAdvice!O9,1)),""))</f>
        <v>unbounded</v>
      </c>
      <c r="R9" s="44"/>
      <c r="S9" s="44"/>
      <c r="T9" s="44"/>
      <c r="U9" s="44"/>
      <c r="V9" s="44"/>
      <c r="W9" s="44"/>
      <c r="X9" s="44"/>
      <c r="Y9" s="44"/>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12.75">
      <c r="A10" s="42" t="s">
        <v>143</v>
      </c>
      <c r="B10" s="42">
        <v>611</v>
      </c>
      <c r="C10" s="42" t="str">
        <f>IF(ReceiptAdvice!B10&lt;&gt;"",ReceiptAdvice!B10,"")</f>
        <v>Receipt Advice. Despatch_  Document Reference. </v>
      </c>
      <c r="D10" s="42" t="str">
        <f>IF(ReceiptAdvice!P10&lt;&gt;"",ReceiptAdvice!P10,"")</f>
        <v>ASBIE</v>
      </c>
      <c r="E10" s="43" t="str">
        <f>IF(ReceiptAdvice!Q10&lt;&gt;"",ReceiptAdvice!Q10,"")</f>
        <v>associates the receipt advice with one or more Despatch advices that it relates to.</v>
      </c>
      <c r="F10" s="43"/>
      <c r="G10" s="44">
        <f>IF(ReceiptAdvice!C10&lt;&gt;"",ReceiptAdvice!C10,"")</f>
      </c>
      <c r="H10" s="44" t="str">
        <f>IF(ReceiptAdvice!D10&lt;&gt;"",ReceiptAdvice!D10,"")</f>
        <v>Receipt Advice</v>
      </c>
      <c r="I10" s="44" t="str">
        <f>IF(ReceiptAdvice!E10&lt;&gt;"",ReceiptAdvice!E10,"")</f>
        <v>Despatch</v>
      </c>
      <c r="J10" s="44" t="str">
        <f>IF(ReceiptAdvice!H10&lt;&gt;"",ReceiptAdvice!H10,"")</f>
        <v>Document Reference</v>
      </c>
      <c r="K10" s="45">
        <f>IF(AND(ReceiptAdvice!K10&lt;&gt;"",ReceiptAdvice!P10="BBIE"),ReceiptAdvice!K10,"")</f>
      </c>
      <c r="L10" s="45">
        <f>IF(AND(ReceiptAdvice!I10&lt;&gt;"",ReceiptAdvice!P10="BBIE"),ReceiptAdvice!I10,"")</f>
      </c>
      <c r="M10" s="44">
        <f>IF(ReceiptAdvice!L10&lt;&gt;"",ReceiptAdvice!L10,"")</f>
      </c>
      <c r="N10" s="44" t="str">
        <f>IF(ReceiptAdvice!M10&lt;&gt;"",ReceiptAdvice!M10,"")</f>
        <v>Document Reference</v>
      </c>
      <c r="O10" s="44">
        <f>IF(ReceiptAdvice!N10&lt;&gt;"",ReceiptAdvice!N10,"")</f>
      </c>
      <c r="P10" s="44" t="str">
        <f>IF(LEN(ReceiptAdvice!O10)=1,TEXT(ReceiptAdvice!O10,"#"),IF(MID(ReceiptAdvice!O10,2,2)="..",LEFT(ReceiptAdvice!O10,1),""))</f>
        <v>0</v>
      </c>
      <c r="Q10" s="44" t="str">
        <f>IF(LEN(ReceiptAdvice!O10)=1,TEXT(ReceiptAdvice!O10,"#"),IF(MID(ReceiptAdvice!O10,2,2)="..",IF(RIGHT(ReceiptAdvice!O10,1)="n","unbounded",RIGHT(ReceiptAdvice!O10,1)),""))</f>
        <v>unbounded</v>
      </c>
      <c r="R10" s="44"/>
      <c r="S10" s="44"/>
      <c r="T10" s="44"/>
      <c r="U10" s="44"/>
      <c r="V10" s="44"/>
      <c r="W10" s="44"/>
      <c r="X10" s="44"/>
      <c r="Y10" s="44"/>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42" t="s">
        <v>144</v>
      </c>
      <c r="B11" s="42">
        <v>612</v>
      </c>
      <c r="C11" s="42" t="str">
        <f>IF(ReceiptAdvice!B11&lt;&gt;"",ReceiptAdvice!B11,"")</f>
        <v>Receipt Advice. Buyer Party. </v>
      </c>
      <c r="D11" s="42" t="str">
        <f>IF(ReceiptAdvice!P11&lt;&gt;"",ReceiptAdvice!P11,"")</f>
        <v>ASBIE</v>
      </c>
      <c r="E11" s="43" t="str">
        <f>IF(ReceiptAdvice!Q11&lt;&gt;"",ReceiptAdvice!Q11,"")</f>
        <v>associates the receipt advice with information about the buyer involved in the transaction.</v>
      </c>
      <c r="F11" s="43"/>
      <c r="G11" s="44">
        <f>IF(ReceiptAdvice!C11&lt;&gt;"",ReceiptAdvice!C11,"")</f>
      </c>
      <c r="H11" s="44" t="str">
        <f>IF(ReceiptAdvice!D11&lt;&gt;"",ReceiptAdvice!D11,"")</f>
        <v>Receipt Advice</v>
      </c>
      <c r="I11" s="44">
        <f>IF(ReceiptAdvice!E11&lt;&gt;"",ReceiptAdvice!E11,"")</f>
      </c>
      <c r="J11" s="44" t="str">
        <f>IF(ReceiptAdvice!H11&lt;&gt;"",ReceiptAdvice!H11,"")</f>
        <v>Buyer Party</v>
      </c>
      <c r="K11" s="45">
        <f>IF(AND(ReceiptAdvice!K11&lt;&gt;"",ReceiptAdvice!P11="BBIE"),ReceiptAdvice!K11,"")</f>
      </c>
      <c r="L11" s="45">
        <f>IF(AND(ReceiptAdvice!I11&lt;&gt;"",ReceiptAdvice!P11="BBIE"),ReceiptAdvice!I11,"")</f>
      </c>
      <c r="M11" s="44">
        <f>IF(ReceiptAdvice!L11&lt;&gt;"",ReceiptAdvice!L11,"")</f>
      </c>
      <c r="N11" s="44" t="str">
        <f>IF(ReceiptAdvice!M11&lt;&gt;"",ReceiptAdvice!M11,"")</f>
        <v>Buyer Party</v>
      </c>
      <c r="O11" s="44">
        <f>IF(ReceiptAdvice!N11&lt;&gt;"",ReceiptAdvice!N11,"")</f>
      </c>
      <c r="P11" s="44" t="str">
        <f>IF(LEN(ReceiptAdvice!O11)=1,TEXT(ReceiptAdvice!O11,"#"),IF(MID(ReceiptAdvice!O11,2,2)="..",LEFT(ReceiptAdvice!O11,1),""))</f>
        <v>1</v>
      </c>
      <c r="Q11" s="44" t="str">
        <f>IF(LEN(ReceiptAdvice!O11)=1,TEXT(ReceiptAdvice!O11,"#"),IF(MID(ReceiptAdvice!O11,2,2)="..",IF(RIGHT(ReceiptAdvice!O11,1)="n","unbounded",RIGHT(ReceiptAdvice!O11,1)),""))</f>
        <v>1</v>
      </c>
      <c r="R11" s="44"/>
      <c r="S11" s="44"/>
      <c r="T11" s="44"/>
      <c r="U11" s="44"/>
      <c r="V11" s="44"/>
      <c r="W11" s="44"/>
      <c r="X11" s="44"/>
      <c r="Y11" s="44"/>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42" t="s">
        <v>145</v>
      </c>
      <c r="B12" s="42">
        <v>613</v>
      </c>
      <c r="C12" s="42" t="str">
        <f>IF(ReceiptAdvice!B12&lt;&gt;"",ReceiptAdvice!B12,"")</f>
        <v>Receipt Advice. Seller Party. </v>
      </c>
      <c r="D12" s="42" t="str">
        <f>IF(ReceiptAdvice!P12&lt;&gt;"",ReceiptAdvice!P12,"")</f>
        <v>ASBIE</v>
      </c>
      <c r="E12" s="43" t="str">
        <f>IF(ReceiptAdvice!Q12&lt;&gt;"",ReceiptAdvice!Q12,"")</f>
        <v>associates the receipt advice with information about the seller involved in the transaction.</v>
      </c>
      <c r="F12" s="43"/>
      <c r="G12" s="44">
        <f>IF(ReceiptAdvice!C12&lt;&gt;"",ReceiptAdvice!C12,"")</f>
      </c>
      <c r="H12" s="44" t="str">
        <f>IF(ReceiptAdvice!D12&lt;&gt;"",ReceiptAdvice!D12,"")</f>
        <v>Receipt Advice</v>
      </c>
      <c r="I12" s="44">
        <f>IF(ReceiptAdvice!E12&lt;&gt;"",ReceiptAdvice!E12,"")</f>
      </c>
      <c r="J12" s="44" t="str">
        <f>IF(ReceiptAdvice!H12&lt;&gt;"",ReceiptAdvice!H12,"")</f>
        <v>Seller Party</v>
      </c>
      <c r="K12" s="45">
        <f>IF(AND(ReceiptAdvice!K12&lt;&gt;"",ReceiptAdvice!P12="BBIE"),ReceiptAdvice!K12,"")</f>
      </c>
      <c r="L12" s="45">
        <f>IF(AND(ReceiptAdvice!I12&lt;&gt;"",ReceiptAdvice!P12="BBIE"),ReceiptAdvice!I12,"")</f>
      </c>
      <c r="M12" s="44">
        <f>IF(ReceiptAdvice!L12&lt;&gt;"",ReceiptAdvice!L12,"")</f>
      </c>
      <c r="N12" s="44" t="str">
        <f>IF(ReceiptAdvice!M12&lt;&gt;"",ReceiptAdvice!M12,"")</f>
        <v>Seller Party</v>
      </c>
      <c r="O12" s="44">
        <f>IF(ReceiptAdvice!N12&lt;&gt;"",ReceiptAdvice!N12,"")</f>
      </c>
      <c r="P12" s="44" t="str">
        <f>IF(LEN(ReceiptAdvice!O12)=1,TEXT(ReceiptAdvice!O12,"#"),IF(MID(ReceiptAdvice!O12,2,2)="..",LEFT(ReceiptAdvice!O12,1),""))</f>
        <v>1</v>
      </c>
      <c r="Q12" s="44" t="str">
        <f>IF(LEN(ReceiptAdvice!O12)=1,TEXT(ReceiptAdvice!O12,"#"),IF(MID(ReceiptAdvice!O12,2,2)="..",IF(RIGHT(ReceiptAdvice!O12,1)="n","unbounded",RIGHT(ReceiptAdvice!O12,1)),""))</f>
        <v>1</v>
      </c>
      <c r="R12" s="44"/>
      <c r="S12" s="44"/>
      <c r="T12" s="44"/>
      <c r="U12" s="44"/>
      <c r="V12" s="44"/>
      <c r="W12" s="44"/>
      <c r="X12" s="44"/>
      <c r="Y12" s="44"/>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25.5">
      <c r="A13" s="42" t="s">
        <v>146</v>
      </c>
      <c r="B13" s="42">
        <v>614</v>
      </c>
      <c r="C13" s="42" t="str">
        <f>IF(ReceiptAdvice!B13&lt;&gt;"",ReceiptAdvice!B13,"")</f>
        <v>Receipt Advice. Freight Forwarder_  Party. </v>
      </c>
      <c r="D13" s="42" t="str">
        <f>IF(ReceiptAdvice!P13&lt;&gt;"",ReceiptAdvice!P13,"")</f>
        <v>ASBIE</v>
      </c>
      <c r="E13" s="43" t="str">
        <f>IF(ReceiptAdvice!Q13&lt;&gt;"",ReceiptAdvice!Q13,"")</f>
        <v>associates the receipt advice with information about the freight forwarder involved in the transaction.</v>
      </c>
      <c r="F13" s="43"/>
      <c r="G13" s="44">
        <f>IF(ReceiptAdvice!C13&lt;&gt;"",ReceiptAdvice!C13,"")</f>
      </c>
      <c r="H13" s="44" t="str">
        <f>IF(ReceiptAdvice!D13&lt;&gt;"",ReceiptAdvice!D13,"")</f>
        <v>Receipt Advice</v>
      </c>
      <c r="I13" s="44" t="str">
        <f>IF(ReceiptAdvice!E13&lt;&gt;"",ReceiptAdvice!E13,"")</f>
        <v>Freight Forwarder</v>
      </c>
      <c r="J13" s="44" t="str">
        <f>IF(ReceiptAdvice!H13&lt;&gt;"",ReceiptAdvice!H13,"")</f>
        <v>Party</v>
      </c>
      <c r="K13" s="45">
        <f>IF(AND(ReceiptAdvice!K13&lt;&gt;"",ReceiptAdvice!P13="BBIE"),ReceiptAdvice!K13,"")</f>
      </c>
      <c r="L13" s="45">
        <f>IF(AND(ReceiptAdvice!I13&lt;&gt;"",ReceiptAdvice!P13="BBIE"),ReceiptAdvice!I13,"")</f>
      </c>
      <c r="M13" s="44">
        <f>IF(ReceiptAdvice!L13&lt;&gt;"",ReceiptAdvice!L13,"")</f>
      </c>
      <c r="N13" s="44" t="str">
        <f>IF(ReceiptAdvice!M13&lt;&gt;"",ReceiptAdvice!M13,"")</f>
        <v>Party</v>
      </c>
      <c r="O13" s="44">
        <f>IF(ReceiptAdvice!N13&lt;&gt;"",ReceiptAdvice!N13,"")</f>
      </c>
      <c r="P13" s="44" t="str">
        <f>IF(LEN(ReceiptAdvice!O13)=1,TEXT(ReceiptAdvice!O13,"#"),IF(MID(ReceiptAdvice!O13,2,2)="..",LEFT(ReceiptAdvice!O13,1),""))</f>
        <v>0</v>
      </c>
      <c r="Q13" s="44" t="str">
        <f>IF(LEN(ReceiptAdvice!O13)=1,TEXT(ReceiptAdvice!O13,"#"),IF(MID(ReceiptAdvice!O13,2,2)="..",IF(RIGHT(ReceiptAdvice!O13,1)="n","unbounded",RIGHT(ReceiptAdvice!O13,1)),""))</f>
        <v>1</v>
      </c>
      <c r="R13" s="44"/>
      <c r="S13" s="44"/>
      <c r="T13" s="44"/>
      <c r="U13" s="44"/>
      <c r="V13" s="44"/>
      <c r="W13" s="44"/>
      <c r="X13" s="44"/>
      <c r="Y13" s="44"/>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row>
    <row r="14" spans="1:159" ht="12.75">
      <c r="A14" s="42" t="s">
        <v>147</v>
      </c>
      <c r="B14" s="42">
        <v>615</v>
      </c>
      <c r="C14" s="42" t="str">
        <f>IF(ReceiptAdvice!B14&lt;&gt;"",ReceiptAdvice!B14,"")</f>
        <v>Receipt Advice. Delivery. </v>
      </c>
      <c r="D14" s="42" t="str">
        <f>IF(ReceiptAdvice!P14&lt;&gt;"",ReceiptAdvice!P14,"")</f>
        <v>ASBIE</v>
      </c>
      <c r="E14" s="43" t="str">
        <f>IF(ReceiptAdvice!Q14&lt;&gt;"",ReceiptAdvice!Q14,"")</f>
        <v>associates the receipt advice with a delivery  (or deliveries).</v>
      </c>
      <c r="F14" s="43"/>
      <c r="G14" s="44">
        <f>IF(ReceiptAdvice!C14&lt;&gt;"",ReceiptAdvice!C14,"")</f>
      </c>
      <c r="H14" s="44" t="str">
        <f>IF(ReceiptAdvice!D14&lt;&gt;"",ReceiptAdvice!D14,"")</f>
        <v>Receipt Advice</v>
      </c>
      <c r="I14" s="44">
        <f>IF(ReceiptAdvice!E14&lt;&gt;"",ReceiptAdvice!E14,"")</f>
      </c>
      <c r="J14" s="44" t="str">
        <f>IF(ReceiptAdvice!H14&lt;&gt;"",ReceiptAdvice!H14,"")</f>
        <v>Delivery</v>
      </c>
      <c r="K14" s="45">
        <f>IF(AND(ReceiptAdvice!K14&lt;&gt;"",ReceiptAdvice!P14="BBIE"),ReceiptAdvice!K14,"")</f>
      </c>
      <c r="L14" s="45">
        <f>IF(AND(ReceiptAdvice!I14&lt;&gt;"",ReceiptAdvice!P14="BBIE"),ReceiptAdvice!I14,"")</f>
      </c>
      <c r="M14" s="44">
        <f>IF(ReceiptAdvice!L14&lt;&gt;"",ReceiptAdvice!L14,"")</f>
      </c>
      <c r="N14" s="44" t="str">
        <f>IF(ReceiptAdvice!M14&lt;&gt;"",ReceiptAdvice!M14,"")</f>
        <v>Delivery</v>
      </c>
      <c r="O14" s="44">
        <f>IF(ReceiptAdvice!N14&lt;&gt;"",ReceiptAdvice!N14,"")</f>
      </c>
      <c r="P14" s="44" t="str">
        <f>IF(LEN(ReceiptAdvice!O14)=1,TEXT(ReceiptAdvice!O14,"#"),IF(MID(ReceiptAdvice!O14,2,2)="..",LEFT(ReceiptAdvice!O14,1),""))</f>
        <v>0</v>
      </c>
      <c r="Q14" s="44" t="str">
        <f>IF(LEN(ReceiptAdvice!O14)=1,TEXT(ReceiptAdvice!O14,"#"),IF(MID(ReceiptAdvice!O14,2,2)="..",IF(RIGHT(ReceiptAdvice!O14,1)="n","unbounded",RIGHT(ReceiptAdvice!O14,1)),""))</f>
        <v>unbounded</v>
      </c>
      <c r="R14" s="44"/>
      <c r="S14" s="44"/>
      <c r="T14" s="44"/>
      <c r="U14" s="44"/>
      <c r="V14" s="44"/>
      <c r="W14" s="44"/>
      <c r="X14" s="44"/>
      <c r="Y14" s="44"/>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row>
    <row r="15" spans="1:159" ht="25.5">
      <c r="A15" s="42" t="s">
        <v>148</v>
      </c>
      <c r="B15" s="42">
        <v>616</v>
      </c>
      <c r="C15" s="42" t="str">
        <f>IF(ReceiptAdvice!B15&lt;&gt;"",ReceiptAdvice!B15,"")</f>
        <v>Receipt Advice. Received_  Transport Handling Unit. </v>
      </c>
      <c r="D15" s="42" t="str">
        <f>IF(ReceiptAdvice!P15&lt;&gt;"",ReceiptAdvice!P15,"")</f>
        <v>ASBIE</v>
      </c>
      <c r="E15" s="43" t="str">
        <f>IF(ReceiptAdvice!Q15&lt;&gt;"",ReceiptAdvice!Q15,"")</f>
        <v>associates the receipt advice with zero or more transport handling units (THU). The advice may be organised in this way with receipt 'lines' within each THU.</v>
      </c>
      <c r="F15" s="43"/>
      <c r="G15" s="44">
        <f>IF(ReceiptAdvice!C15&lt;&gt;"",ReceiptAdvice!C15,"")</f>
      </c>
      <c r="H15" s="44" t="str">
        <f>IF(ReceiptAdvice!D15&lt;&gt;"",ReceiptAdvice!D15,"")</f>
        <v>Receipt Advice</v>
      </c>
      <c r="I15" s="44" t="str">
        <f>IF(ReceiptAdvice!E15&lt;&gt;"",ReceiptAdvice!E15,"")</f>
        <v>Received</v>
      </c>
      <c r="J15" s="44" t="str">
        <f>IF(ReceiptAdvice!H15&lt;&gt;"",ReceiptAdvice!H15,"")</f>
        <v>Transport Handling Unit</v>
      </c>
      <c r="K15" s="45">
        <f>IF(AND(ReceiptAdvice!K15&lt;&gt;"",ReceiptAdvice!P15="BBIE"),ReceiptAdvice!K15,"")</f>
      </c>
      <c r="L15" s="45">
        <f>IF(AND(ReceiptAdvice!I15&lt;&gt;"",ReceiptAdvice!P15="BBIE"),ReceiptAdvice!I15,"")</f>
      </c>
      <c r="M15" s="44">
        <f>IF(ReceiptAdvice!L15&lt;&gt;"",ReceiptAdvice!L15,"")</f>
      </c>
      <c r="N15" s="44" t="str">
        <f>IF(ReceiptAdvice!M15&lt;&gt;"",ReceiptAdvice!M15,"")</f>
        <v>Transport Handling Unit</v>
      </c>
      <c r="O15" s="44">
        <f>IF(ReceiptAdvice!N15&lt;&gt;"",ReceiptAdvice!N15,"")</f>
      </c>
      <c r="P15" s="44" t="str">
        <f>IF(LEN(ReceiptAdvice!O15)=1,TEXT(ReceiptAdvice!O15,"#"),IF(MID(ReceiptAdvice!O15,2,2)="..",LEFT(ReceiptAdvice!O15,1),""))</f>
        <v>0</v>
      </c>
      <c r="Q15" s="44" t="str">
        <f>IF(LEN(ReceiptAdvice!O15)=1,TEXT(ReceiptAdvice!O15,"#"),IF(MID(ReceiptAdvice!O15,2,2)="..",IF(RIGHT(ReceiptAdvice!O15,1)="n","unbounded",RIGHT(ReceiptAdvice!O15,1)),""))</f>
        <v>unbounded</v>
      </c>
      <c r="R15" s="44"/>
      <c r="S15" s="44"/>
      <c r="T15" s="44"/>
      <c r="U15" s="44"/>
      <c r="V15" s="44"/>
      <c r="W15" s="44"/>
      <c r="X15" s="44"/>
      <c r="Y15" s="44"/>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row>
    <row r="16" spans="1:159" ht="25.5">
      <c r="A16" s="42" t="s">
        <v>149</v>
      </c>
      <c r="B16" s="42">
        <v>617</v>
      </c>
      <c r="C16" s="42" t="str">
        <f>IF(ReceiptAdvice!B16&lt;&gt;"",ReceiptAdvice!B16,"")</f>
        <v>Receipt Advice. Receipt Line. </v>
      </c>
      <c r="D16" s="42" t="str">
        <f>IF(ReceiptAdvice!P16&lt;&gt;"",ReceiptAdvice!P16,"")</f>
        <v>ASBIE</v>
      </c>
      <c r="E16" s="43" t="str">
        <f>IF(ReceiptAdvice!Q16&lt;&gt;"",ReceiptAdvice!Q16,"")</f>
        <v>receipt 'line(s)', annotated to show which transport handling units (THU) each line is within. If THUs are not used, there is just a series of receipt 'lines' with no THU annotation.</v>
      </c>
      <c r="F16" s="43"/>
      <c r="G16" s="44">
        <f>IF(ReceiptAdvice!C16&lt;&gt;"",ReceiptAdvice!C16,"")</f>
      </c>
      <c r="H16" s="44" t="str">
        <f>IF(ReceiptAdvice!D16&lt;&gt;"",ReceiptAdvice!D16,"")</f>
        <v>Receipt Advice</v>
      </c>
      <c r="I16" s="44">
        <f>IF(ReceiptAdvice!E16&lt;&gt;"",ReceiptAdvice!E16,"")</f>
      </c>
      <c r="J16" s="44" t="str">
        <f>IF(ReceiptAdvice!H16&lt;&gt;"",ReceiptAdvice!H16,"")</f>
        <v>Receipt Line</v>
      </c>
      <c r="K16" s="45">
        <f>IF(AND(ReceiptAdvice!K16&lt;&gt;"",ReceiptAdvice!P16="BBIE"),ReceiptAdvice!K16,"")</f>
      </c>
      <c r="L16" s="45">
        <f>IF(AND(ReceiptAdvice!I16&lt;&gt;"",ReceiptAdvice!P16="BBIE"),ReceiptAdvice!I16,"")</f>
      </c>
      <c r="M16" s="44">
        <f>IF(ReceiptAdvice!L16&lt;&gt;"",ReceiptAdvice!L16,"")</f>
      </c>
      <c r="N16" s="44" t="str">
        <f>IF(ReceiptAdvice!M16&lt;&gt;"",ReceiptAdvice!M16,"")</f>
        <v>Receipt Line</v>
      </c>
      <c r="O16" s="44">
        <f>IF(ReceiptAdvice!N16&lt;&gt;"",ReceiptAdvice!N16,"")</f>
      </c>
      <c r="P16" s="44" t="str">
        <f>IF(LEN(ReceiptAdvice!O16)=1,TEXT(ReceiptAdvice!O16,"#"),IF(MID(ReceiptAdvice!O16,2,2)="..",LEFT(ReceiptAdvice!O16,1),""))</f>
        <v>1</v>
      </c>
      <c r="Q16" s="44" t="str">
        <f>IF(LEN(ReceiptAdvice!O16)=1,TEXT(ReceiptAdvice!O16,"#"),IF(MID(ReceiptAdvice!O16,2,2)="..",IF(RIGHT(ReceiptAdvice!O16,1)="n","unbounded",RIGHT(ReceiptAdvice!O16,1)),""))</f>
        <v>unbounded</v>
      </c>
      <c r="R16" s="44"/>
      <c r="S16" s="44"/>
      <c r="T16" s="44"/>
      <c r="U16" s="44"/>
      <c r="V16" s="44"/>
      <c r="W16" s="44"/>
      <c r="X16" s="44"/>
      <c r="Y16" s="44"/>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row>
    <row r="17" ht="12.75">
      <c r="D17" s="1" t="s">
        <v>150</v>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2004-06-04T02:45:17Z</cp:lastPrinted>
  <dcterms:created xsi:type="dcterms:W3CDTF">2001-08-30T01:59:20Z</dcterms:created>
  <dcterms:modified xsi:type="dcterms:W3CDTF">2004-06-16T11:10:18Z</dcterms:modified>
  <cp:category/>
  <cp:version/>
  <cp:contentType/>
  <cp:contentStatus/>
  <cp:revision>40</cp:revision>
</cp:coreProperties>
</file>