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esponse (Japanese)" sheetId="1" r:id="rId1"/>
    <sheet name="OrderResponse" sheetId="2" r:id="rId2"/>
    <sheet name="TBG17 UBL OrderResponse" sheetId="3" r:id="rId3"/>
  </sheets>
  <definedNames>
    <definedName name="BuiltIn_AutoFilter___1">'OrderResponse'!#REF!</definedName>
    <definedName name="Excel_BuiltIn_Print_Area_1___0">'OrderResponse'!$A$2:$AI$34</definedName>
    <definedName name="Excel_BuiltIn_Print_Titles_1___0">'OrderResponse'!#REF!</definedName>
    <definedName name="_xlnm.Print_Area" localSheetId="1">'OrderResponse'!$A$2:$AI$34</definedName>
    <definedName name="_xlnm.Print_Titles" localSheetId="1">'OrderResponse'!$2:$2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<sst xmlns="http://schemas.openxmlformats.org/spreadsheetml/2006/main" count="582" uniqueCount="446">
  <si>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</si>
  <si>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</si>
  <si>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</si>
  <si>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</si>
  <si>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</si>
  <si>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</si>
  <si>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</si>
  <si>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</si>
  <si>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</si>
  <si>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</si>
  <si>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</si>
  <si>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</si>
  <si>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</si>
  <si>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</si>
  <si>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</si>
  <si>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</si>
  <si>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</si>
  <si>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</si>
  <si>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</si>
  <si>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</si>
  <si>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</si>
  <si>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</si>
  <si>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</si>
  <si>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</si>
  <si>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</si>
  <si>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</si>
  <si>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</si>
  <si>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</si>
  <si>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</si>
  <si>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</si>
  <si>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</si>
  <si>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</si>
  <si>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</si>
  <si>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</si>
  <si>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</si>
  <si>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t>
  </si>
  <si>
    <r>
      <rPr>
        <sz val="10"/>
        <color indexed="8"/>
        <rFont val="Arial"/>
        <family val="2"/>
      </rPr>
      <t>Order Acknowledgement, PO Response</t>
    </r>
  </si>
  <si>
    <t>ABIE</t>
  </si>
  <si>
    <t>the document responding to the Buyer to indicate detailed responses against a single Order.</t>
  </si>
  <si>
    <t>Order Response</t>
  </si>
  <si>
    <t>Buyers</t>
  </si>
  <si>
    <t>Identifier</t>
  </si>
  <si>
    <t>Identifier</t>
  </si>
  <si>
    <t>0..1</t>
  </si>
  <si>
    <t>BBIE</t>
  </si>
  <si>
    <r>
      <rPr>
        <sz val="10"/>
        <rFont val="Arial"/>
        <family val="2"/>
      </rPr>
      <t>a unique identification assigned to the OrderResponse in respect to the Buyer party</t>
    </r>
  </si>
  <si>
    <t>Order Response</t>
  </si>
  <si>
    <t>Sellers</t>
  </si>
  <si>
    <t>Identifier</t>
  </si>
  <si>
    <t>Identifier</t>
  </si>
  <si>
    <t>0..1</t>
  </si>
  <si>
    <t>BBIE</t>
  </si>
  <si>
    <r>
      <rPr>
        <sz val="10"/>
        <rFont val="Arial"/>
        <family val="2"/>
      </rPr>
      <t>the identification given to an OrderResponse by the seller.</t>
    </r>
  </si>
  <si>
    <t>Order Response</t>
  </si>
  <si>
    <t>Copy</t>
  </si>
  <si>
    <t>Indicator</t>
  </si>
  <si>
    <t>0..1</t>
  </si>
  <si>
    <t>BBIE</t>
  </si>
  <si>
    <t>Indicates whether a document is a copy (true) or not (false)</t>
  </si>
  <si>
    <t>Order Response</t>
  </si>
  <si>
    <t>Globally Unique</t>
  </si>
  <si>
    <t>Identifier</t>
  </si>
  <si>
    <t>Identifier</t>
  </si>
  <si>
    <t>0..1</t>
  </si>
  <si>
    <t>BBIE</t>
  </si>
  <si>
    <t>a computer generated unique identifier for the document, which is guaranteed to be unique</t>
  </si>
  <si>
    <t>Order Response</t>
  </si>
  <si>
    <t>Issue</t>
  </si>
  <si>
    <t>Date</t>
  </si>
  <si>
    <t>Date</t>
  </si>
  <si>
    <t>BBIE</t>
  </si>
  <si>
    <t>a date (and potentially time) stamp denoting when the Order Response was issued.</t>
  </si>
  <si>
    <t>Order Response</t>
  </si>
  <si>
    <t>Document</t>
  </si>
  <si>
    <t>Status</t>
  </si>
  <si>
    <t>Code</t>
  </si>
  <si>
    <t>Document Status</t>
  </si>
  <si>
    <t>0..1</t>
  </si>
  <si>
    <t>BBIE</t>
  </si>
  <si>
    <t>Identifies the status of the document with regard to its original state.</t>
  </si>
  <si>
    <t>Order Response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</si>
  <si>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</si>
  <si>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</si>
  <si>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</si>
  <si>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</si>
  <si>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</si>
  <si>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t>
  </si>
  <si>
    <t>Transaction</t>
  </si>
  <si>
    <t>Currency</t>
  </si>
  <si>
    <t>Code</t>
  </si>
  <si>
    <t>Currency</t>
  </si>
  <si>
    <t>0..1</t>
  </si>
  <si>
    <t>BBIE</t>
  </si>
  <si>
    <t>the default currency of the Responded Order transaction, which will be used for Invoicing.</t>
  </si>
  <si>
    <t>Order Response</t>
  </si>
  <si>
    <t>Pricing</t>
  </si>
  <si>
    <t>Currency</t>
  </si>
  <si>
    <t>Code</t>
  </si>
  <si>
    <t>Currency</t>
  </si>
  <si>
    <t>0..1</t>
  </si>
  <si>
    <t>BBIE</t>
  </si>
  <si>
    <t>the currency in which all pricing on the transaction will be specified.</t>
  </si>
  <si>
    <t>Order Response</t>
  </si>
  <si>
    <t>Earliest</t>
  </si>
  <si>
    <t>Date</t>
  </si>
  <si>
    <t>Date</t>
  </si>
  <si>
    <t>0..1</t>
  </si>
  <si>
    <t>BBIE</t>
  </si>
  <si>
    <t>the starting date on or after which Responded Order should be considered valid</t>
  </si>
  <si>
    <t>Order Response</t>
  </si>
  <si>
    <t>Expiry</t>
  </si>
  <si>
    <t>Date</t>
  </si>
  <si>
    <t>Date</t>
  </si>
  <si>
    <t>0..1</t>
  </si>
  <si>
    <t>BBIE</t>
  </si>
  <si>
    <r>
      <rPr>
        <sz val="10"/>
        <rFont val="Arial"/>
        <family val="2"/>
      </rPr>
      <t>the date on or after which Responded Order should be cancelled.</t>
    </r>
  </si>
  <si>
    <t>Order Response</t>
  </si>
  <si>
    <t>Validity</t>
  </si>
  <si>
    <t>Duration</t>
  </si>
  <si>
    <t>Measure</t>
  </si>
  <si>
    <t>0..1</t>
  </si>
  <si>
    <t>BBIE</t>
  </si>
  <si>
    <t>the period for which the Responded Order is valid.</t>
  </si>
  <si>
    <t>Order Response</t>
  </si>
  <si>
    <t>Tax</t>
  </si>
  <si>
    <t>Total</t>
  </si>
  <si>
    <t>Amount</t>
  </si>
  <si>
    <t>UBL</t>
  </si>
  <si>
    <t>0..1</t>
  </si>
  <si>
    <t>BBIE</t>
  </si>
  <si>
    <t>the total tax amount for the Responded Order.</t>
  </si>
  <si>
    <t>Order Response</t>
  </si>
  <si>
    <t>Line</t>
  </si>
  <si>
    <t>Extension</t>
  </si>
  <si>
    <t>Total</t>
  </si>
  <si>
    <t>Amount</t>
  </si>
  <si>
    <t>UBL</t>
  </si>
  <si>
    <t>0..1</t>
  </si>
  <si>
    <t>BBIE</t>
  </si>
  <si>
    <t>the total of line item extension amounts for the entire Responded Order, but not adjusted by any payment settlement discount or taxation.</t>
  </si>
  <si>
    <t>Order Response</t>
  </si>
  <si>
    <t>Total</t>
  </si>
  <si>
    <t>Packages</t>
  </si>
  <si>
    <t>Count</t>
  </si>
  <si>
    <t>Quantity</t>
  </si>
  <si>
    <t>0..1</t>
  </si>
  <si>
    <t>BBIE</t>
  </si>
  <si>
    <t>the count of the total number of packages contained in the Responded Order.</t>
  </si>
  <si>
    <t>Order Response</t>
  </si>
  <si>
    <t>Gross</t>
  </si>
  <si>
    <t>Weight</t>
  </si>
  <si>
    <t>Measure</t>
  </si>
  <si>
    <t>0..1</t>
  </si>
  <si>
    <t>BBIE</t>
  </si>
  <si>
    <t>the total gross weight of the Responded Order. (goods plus packaging plus transport equipment)</t>
  </si>
  <si>
    <t>Order Response</t>
  </si>
  <si>
    <t>Net</t>
  </si>
  <si>
    <t>Weight</t>
  </si>
  <si>
    <t>Measure</t>
  </si>
  <si>
    <t>0..1</t>
  </si>
  <si>
    <t>BBIE</t>
  </si>
  <si>
    <t>the total net weight of the Responded Order. (goods plus packaging)</t>
  </si>
  <si>
    <t>Order Response</t>
  </si>
  <si>
    <t>Net Net</t>
  </si>
  <si>
    <t>Weight</t>
  </si>
  <si>
    <t>Measure</t>
  </si>
  <si>
    <t>0..1</t>
  </si>
  <si>
    <t>BBIE</t>
  </si>
  <si>
    <t>the weight (mass) of the goods themselves without any packing.</t>
  </si>
  <si>
    <t>Order Response</t>
  </si>
  <si>
    <t>Gross</t>
  </si>
  <si>
    <t>Volume</t>
  </si>
  <si>
    <t>Measure</t>
  </si>
  <si>
    <t>0..1</t>
  </si>
  <si>
    <t>BBIE</t>
  </si>
  <si>
    <t>the total volume of the goods plus packaging on the Responded Order.</t>
  </si>
  <si>
    <t>Order Response</t>
  </si>
  <si>
    <t>Net</t>
  </si>
  <si>
    <t>Volume</t>
  </si>
  <si>
    <t>Measure</t>
  </si>
  <si>
    <t>0..1</t>
  </si>
  <si>
    <t>BBIE</t>
  </si>
  <si>
    <t>the total volume of the Responded Order. (goods less packaging)</t>
  </si>
  <si>
    <t>Order Response</t>
  </si>
  <si>
    <r>
      <rPr>
        <sz val="10"/>
        <rFont val="Arial"/>
        <family val="2"/>
      </rPr>
      <t>LineItem</t>
    </r>
  </si>
  <si>
    <t>Count</t>
  </si>
  <si>
    <t>Numeric</t>
  </si>
  <si>
    <t>0..1</t>
  </si>
  <si>
    <t>BBIE</t>
  </si>
  <si>
    <t>a count of the number of Line Items on the Responded Order.</t>
  </si>
  <si>
    <t>Order Response</t>
  </si>
  <si>
    <t>Order Reference</t>
  </si>
  <si>
    <t>1..n</t>
  </si>
  <si>
    <t>ASBIE</t>
  </si>
  <si>
    <t>associates the Order Response with one or more Orders it refers to.</t>
  </si>
  <si>
    <t>Order Response</t>
  </si>
  <si>
    <t>Buyer Party</t>
  </si>
  <si>
    <t>ASBIE</t>
  </si>
  <si>
    <t>associates the Order with information about the buyer involved in the transaction.</t>
  </si>
  <si>
    <t>Order Response</t>
  </si>
  <si>
    <t>Seller Party</t>
  </si>
  <si>
    <t>ASBIE</t>
  </si>
  <si>
    <t>associates the Order with information about the seller involved in the transaction.</t>
  </si>
  <si>
    <t>Order Response</t>
  </si>
  <si>
    <t>Originator</t>
  </si>
  <si>
    <t>Party</t>
  </si>
  <si>
    <t>0..1</t>
  </si>
  <si>
    <t>ASBIE</t>
  </si>
  <si>
    <t>associates the order response with information about the originator of the transaction.</t>
  </si>
  <si>
    <t>Order Response</t>
  </si>
  <si>
    <t>Freight Forwarder</t>
  </si>
  <si>
    <t>Party</t>
  </si>
  <si>
    <t>0..1</t>
  </si>
  <si>
    <t>ASBIE</t>
  </si>
  <si>
    <t>associates the order response with information about the freight forwarder involved in the transaction.</t>
  </si>
  <si>
    <t>Order Response</t>
  </si>
  <si>
    <t>Delivery</t>
  </si>
  <si>
    <t>0..n</t>
  </si>
  <si>
    <t>ASBIE</t>
  </si>
  <si>
    <t>associates the order response with a delivery (or deliveries)</t>
  </si>
  <si>
    <t>Order Response</t>
  </si>
  <si>
    <t>Delivery Terms</t>
  </si>
  <si>
    <t>0..1</t>
  </si>
  <si>
    <t>ASBIE</t>
  </si>
  <si>
    <t>associates the order response with delivery terms agreed between seller and buyer with regard to the delivery of goods.</t>
  </si>
  <si>
    <t>Order Response</t>
  </si>
  <si>
    <t>Allowance Charge</t>
  </si>
  <si>
    <t>0..n</t>
  </si>
  <si>
    <t>ASBIE</t>
  </si>
  <si>
    <t>associates the order response with one or more pricing components for overall charges allowances etc.</t>
  </si>
  <si>
    <t>Order Response</t>
  </si>
  <si>
    <t>Sales Conditions</t>
  </si>
  <si>
    <t>0..1</t>
  </si>
  <si>
    <t>ASBIE</t>
  </si>
  <si>
    <t>associates the order response with one sales conditions applying to the whole order response.</t>
  </si>
  <si>
    <t>Order Response</t>
  </si>
  <si>
    <t>Destination</t>
  </si>
  <si>
    <t>Country</t>
  </si>
  <si>
    <t>0..1</t>
  </si>
  <si>
    <t>ASBIE</t>
  </si>
  <si>
    <t>associates the order response with the country to which it is destined, for Customs purposes.</t>
  </si>
  <si>
    <t>Order Response</t>
  </si>
  <si>
    <t>Responded</t>
  </si>
  <si>
    <t>Order Line</t>
  </si>
  <si>
    <t>1..n</t>
  </si>
  <si>
    <t>ASBIE</t>
  </si>
  <si>
    <r>
      <rPr>
        <sz val="10"/>
        <color indexed="8"/>
        <rFont val="Arial"/>
        <family val="2"/>
      </rPr>
      <t>associates the order response with one or more Order Lines.  NB these are not ReferenceOrderLines - they describe actual Order Lines.</t>
    </r>
  </si>
  <si>
    <t>Order Response</t>
  </si>
  <si>
    <t>Payment Means</t>
  </si>
  <si>
    <t>0..1</t>
  </si>
  <si>
    <t>ASBIE</t>
  </si>
  <si>
    <t>associates the Order Response with the expected means of payment.</t>
  </si>
  <si>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</si>
  <si>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</si>
  <si>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</si>
  <si>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</si>
  <si>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</si>
  <si>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</si>
  <si>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</si>
  <si>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</si>
  <si>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</si>
  <si>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</si>
  <si>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</si>
  <si>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</si>
  <si>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</si>
  <si>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</si>
  <si>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</si>
  <si>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</si>
  <si>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</si>
  <si>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</si>
  <si>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</si>
  <si>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</si>
  <si>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</si>
  <si>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</si>
  <si>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</si>
  <si>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</si>
  <si>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</si>
  <si>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</si>
  <si>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</si>
  <si>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</si>
  <si>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</si>
  <si>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</si>
  <si>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</si>
  <si>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</si>
  <si>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</si>
  <si>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</si>
  <si>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</si>
  <si>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</si>
  <si>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</si>
  <si>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</si>
  <si>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</si>
  <si>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</si>
  <si>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</si>
  <si>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</si>
  <si>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</si>
  <si>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</si>
  <si>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</si>
  <si>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</si>
  <si>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</si>
  <si>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</si>
  <si>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</si>
  <si>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</si>
  <si>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</si>
  <si>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</si>
  <si>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OrderResponse</t>
  </si>
  <si>
    <t>Order Response. Details</t>
  </si>
  <si>
    <t>BuyersID</t>
  </si>
  <si>
    <t>Order Response. Buyers_  Identifier. Identifier</t>
  </si>
  <si>
    <t>a unique identification assigned to the OrderResponse in respect to the Buyer party</t>
  </si>
  <si>
    <t>SellersID</t>
  </si>
  <si>
    <t>Order Response. Sellers_  Identifier. Identifier</t>
  </si>
  <si>
    <t>the identification given to an OrderResponse by the seller.</t>
  </si>
  <si>
    <t>CopyIndicator</t>
  </si>
  <si>
    <t>Order Response. Copy. Indicator</t>
  </si>
  <si>
    <t>GUID</t>
  </si>
  <si>
    <t>Order Response. Globally Unique_  Identifier. Identifier</t>
  </si>
  <si>
    <t>IssueDate</t>
  </si>
  <si>
    <t>Order Response. Issue Date. Date</t>
  </si>
  <si>
    <t>DocumentStatusCode</t>
  </si>
  <si>
    <t>Order Response. Document Status. Code</t>
  </si>
  <si>
    <t>Order Response. Note. Text</t>
  </si>
  <si>
    <t>TransactionCurrencyCode</t>
  </si>
  <si>
    <t>Order Response. Transaction Currency. Code</t>
  </si>
  <si>
    <t>PricingCurrencyCode</t>
  </si>
  <si>
    <t>Order Response. Pricing Currency. Code</t>
  </si>
  <si>
    <t>EarliestDate</t>
  </si>
  <si>
    <t>Order Response. Earliest Date. Date</t>
  </si>
  <si>
    <t>ExpiryDate</t>
  </si>
  <si>
    <t>Order Response. Expiry Date. Date</t>
  </si>
  <si>
    <t>the date on or after which Responded Order should be cancelled.</t>
  </si>
  <si>
    <t>Order Response. Validity Duration. Measure</t>
  </si>
  <si>
    <t>TaxTotalAmount</t>
  </si>
  <si>
    <t>Order Response. Tax Total. Amount</t>
  </si>
  <si>
    <t>LineExtensionTotalAmount</t>
  </si>
  <si>
    <t>Order Response. Line_  Extension Total. Amount</t>
  </si>
  <si>
    <t>TotalPackagesCountQuantity</t>
  </si>
  <si>
    <t>Order Response. Total_  Packages Count. Quantity</t>
  </si>
  <si>
    <t>GrossWeightMeasure</t>
  </si>
  <si>
    <t>Order Response. Gross_  Weight. Measure</t>
  </si>
  <si>
    <t>NetWeightMeasure</t>
  </si>
  <si>
    <t>Order Response. Net_  Weight. Measure</t>
  </si>
  <si>
    <t>NetNetWeightMeasure</t>
  </si>
  <si>
    <t>Order Response. Net Net_  Weight. Measure</t>
  </si>
  <si>
    <t>GrossVolumeMeasure</t>
  </si>
  <si>
    <t>Order Response. Gross_  Volume. Measure</t>
  </si>
  <si>
    <t>NetVolumeMeasure</t>
  </si>
  <si>
    <t>Order Response. Net_  Volume. Measure</t>
  </si>
  <si>
    <t>LineItemCountNumeric</t>
  </si>
  <si>
    <t>Order Response. LineItem Count. Numeric</t>
  </si>
  <si>
    <t>OrderReference</t>
  </si>
  <si>
    <t xml:space="preserve">Order Response. Order Reference. </t>
  </si>
  <si>
    <t>BuyerParty</t>
  </si>
  <si>
    <t xml:space="preserve">Order Response. Buyer Party. </t>
  </si>
  <si>
    <t>SellerParty</t>
  </si>
  <si>
    <t xml:space="preserve">Order Response. Seller Party. </t>
  </si>
  <si>
    <t>OriginatorParty</t>
  </si>
  <si>
    <t xml:space="preserve">Order Response. Originator_  Party. </t>
  </si>
  <si>
    <t>FreightForwarderParty</t>
  </si>
  <si>
    <t xml:space="preserve">Order Response. Freight Forwarder_  Party. </t>
  </si>
  <si>
    <t xml:space="preserve">Order Response. Delivery. </t>
  </si>
  <si>
    <t>DeliveryTerms</t>
  </si>
  <si>
    <t xml:space="preserve">Order Response. Delivery Terms. </t>
  </si>
  <si>
    <t>AllowanceCharge</t>
  </si>
  <si>
    <t xml:space="preserve">Order Response. Allowance Charge. </t>
  </si>
  <si>
    <t>SalesConditions</t>
  </si>
  <si>
    <t xml:space="preserve">Order Response. Sales Conditions. </t>
  </si>
  <si>
    <t>DestinationCountry</t>
  </si>
  <si>
    <t xml:space="preserve">Order Response. Destination_  Country. </t>
  </si>
  <si>
    <t>RespondedOrderLine</t>
  </si>
  <si>
    <t xml:space="preserve">Order Response. Responded_  Order Line. </t>
  </si>
  <si>
    <t>associates the order response with one or more Order Lines.  NB these are not ReferenceOrderLines - they describe actual Order Lines.</t>
  </si>
  <si>
    <t>PaymentMeans</t>
  </si>
  <si>
    <t xml:space="preserve">Order Response. Payment Means. </t>
  </si>
  <si>
    <t>No.</t>
  </si>
  <si>
    <t>UBL OrderResponse V1.0 Japanese</t>
  </si>
  <si>
    <t>Business Terms
(Japanese)</t>
  </si>
  <si>
    <t>Translated Definition
(Japanese)</t>
  </si>
  <si>
    <t>注文回答</t>
  </si>
  <si>
    <t>発注番号</t>
  </si>
  <si>
    <t>受注番号</t>
  </si>
  <si>
    <t>正／副区分</t>
  </si>
  <si>
    <t>メッセージID</t>
  </si>
  <si>
    <t>文書改訂コード</t>
  </si>
  <si>
    <t>備考</t>
  </si>
  <si>
    <t>通貨コード（決済／請求用）</t>
  </si>
  <si>
    <t>通貨コード（価格表示用）</t>
  </si>
  <si>
    <t>有効期限日</t>
  </si>
  <si>
    <t>ValidityDurationMeasure</t>
  </si>
  <si>
    <t>有効期間（日数）</t>
  </si>
  <si>
    <t>総合計税額</t>
  </si>
  <si>
    <t>税抜き総合計金額</t>
  </si>
  <si>
    <t>出荷総梱包数</t>
  </si>
  <si>
    <t>出荷貨物総重量</t>
  </si>
  <si>
    <t>注文回答した出荷貨物の正味重量（商品＋梱包）</t>
  </si>
  <si>
    <t>正味出荷梱包重量</t>
  </si>
  <si>
    <t>注文回答した出荷貨物の総重量（商品＋梱包＋輸送機材）</t>
  </si>
  <si>
    <t>正味出荷商品重量</t>
  </si>
  <si>
    <t>梱包なしの商品のみの重量（質量）</t>
  </si>
  <si>
    <t>出荷貨物総容積</t>
  </si>
  <si>
    <t>正味出荷商品容積</t>
  </si>
  <si>
    <t>注文明細行数</t>
  </si>
  <si>
    <t>発注者</t>
  </si>
  <si>
    <t>受注者</t>
  </si>
  <si>
    <t>需要家名／エンドユーザ名</t>
  </si>
  <si>
    <t>運送事業者</t>
  </si>
  <si>
    <t>納入条件（受け渡し条件）</t>
  </si>
  <si>
    <t>割引き・割増し</t>
  </si>
  <si>
    <t>販売条件</t>
  </si>
  <si>
    <t>支払い方法</t>
  </si>
  <si>
    <t>一つの注文に対する詳細回答を注文者に回答する文書</t>
  </si>
  <si>
    <t>受注者が注文回答に付与した識別子</t>
  </si>
  <si>
    <t>注文回答に割当られた発注者が発行した固有識別子</t>
  </si>
  <si>
    <t>この文書がコピー（正）か否（副）かの表示</t>
  </si>
  <si>
    <t>コンピュータが生成した文書の固有識別子（固有であることが保証されている）</t>
  </si>
  <si>
    <t>注文回答が行われた時点を表示する日付（可能であれば時刻）</t>
  </si>
  <si>
    <t>文書の改訂状況を示す識別子</t>
  </si>
  <si>
    <t>文書全体、もしくは文書の文言に関する形式自由のテキスト。この項目は異なる構造でほかにないことが明らかであれば、備考や類似の情報を入れることが出来る。</t>
  </si>
  <si>
    <t>送り状で使用される注文回答取引の基準通貨</t>
  </si>
  <si>
    <t>取引価格表示用の通貨</t>
  </si>
  <si>
    <t>注文回答日</t>
  </si>
  <si>
    <t>注文回答有効期間開始日</t>
  </si>
  <si>
    <t>注文回答が有効になる開始日</t>
  </si>
  <si>
    <t>注文回答が無効になる期限日</t>
  </si>
  <si>
    <t>注文回答が有効になる期間</t>
  </si>
  <si>
    <t>注文回答の総合計税額</t>
  </si>
  <si>
    <t>支払い条件や税による金額調整を行っていない注文回答全項目の金額合計</t>
  </si>
  <si>
    <t>注文回答した出荷貨物の梱包総数</t>
  </si>
  <si>
    <t>注文回答した商品と梱包の総容積</t>
  </si>
  <si>
    <t>注文回答した商品の梱包なし総容積</t>
  </si>
  <si>
    <t>注文回答の明細行の数</t>
  </si>
  <si>
    <t>注文参照</t>
  </si>
  <si>
    <t>注文回答に関する１または複数注文への参照</t>
  </si>
  <si>
    <t>本注文取引の受注者情報</t>
  </si>
  <si>
    <t>本注文取引の発注者情報</t>
  </si>
  <si>
    <t>本注文取引の貨物取り扱い事業者</t>
  </si>
  <si>
    <t>本注文の需要家情報</t>
  </si>
  <si>
    <t>配送（納品）</t>
  </si>
  <si>
    <t>納品物に関して発注者と受注者間で合意した納入条件</t>
  </si>
  <si>
    <t>納品に関する情報</t>
  </si>
  <si>
    <t>注文回答全体に適用される販売条件</t>
  </si>
  <si>
    <t>付加費用に対する価格条件</t>
  </si>
  <si>
    <t>輸出相手国</t>
  </si>
  <si>
    <t>注文行に関する注文回答情報
【注意】これは注文行の参照情報ではない。現実の注文情報を記述している。</t>
  </si>
  <si>
    <t>予定された支払い方法に関する情報</t>
  </si>
  <si>
    <t>回答対象注文行</t>
  </si>
  <si>
    <t>輸出相手国に関する情報（顧客利用が目的）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</si>
</sst>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0" fillId="0" borderId="0" xfId="0" applyAlignment="1">
      <alignment vertical="center" wrapText="1"/>
    </xf>
    <xf numFmtId="0" fontId="4" fillId="0" borderId="5" xfId="0" applyFont="1" applyBorder="1" applyAlignment="1">
      <alignment vertical="center" wrapText="1"/>
    </xf>
    <xf numFmtId="0" fontId="0" fillId="0" borderId="5" xfId="0" applyBorder="1" applyAlignment="1">
      <alignment vertical="center" wrapText="1"/>
    </xf>
    <xf numFmtId="0" fontId="0" fillId="0" borderId="5" xfId="0" applyBorder="1" applyAlignment="1">
      <alignment vertical="center" wrapText="1"/>
    </xf>
    <xf numFmtId="0" fontId="7" fillId="0" borderId="5" xfId="0" applyFont="1" applyBorder="1" applyAlignment="1">
      <alignment vertical="center" wrapText="1"/>
    </xf>
    <xf numFmtId="0" fontId="0"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tabSelected="1" zoomScale="75" zoomScaleNormal="75" workbookViewId="0" topLeftCell="B1">
      <selection activeCell="I32" sqref="I32"/>
    </sheetView>
  </sheetViews>
  <sheetFormatPr defaultColWidth="9.140625" defaultRowHeight="12.75"/>
  <cols>
    <col min="1" max="1" width="4.140625" style="0" customWidth="1"/>
    <col min="2" max="2" width="17.28125" style="0" customWidth="1"/>
    <col min="3" max="3" width="29.28125" style="0" customWidth="1"/>
    <col min="4" max="4" width="10.140625" style="0" customWidth="1"/>
    <col min="5" max="5" width="7.421875" style="0" customWidth="1"/>
    <col min="6" max="6" width="7.28125" style="0" customWidth="1"/>
    <col min="7" max="7" width="24.140625" style="0" customWidth="1"/>
    <col min="8" max="8" width="44.57421875" style="0" customWidth="1"/>
    <col min="9" max="9" width="45.7109375" style="0" customWidth="1"/>
  </cols>
  <sheetData>
    <row r="1" spans="1:9" ht="18">
      <c r="A1" s="48" t="s">
        <v>374</v>
      </c>
      <c r="I1" s="46"/>
    </row>
    <row r="3" spans="1:9" s="47" customFormat="1" ht="40.5" customHeight="1">
      <c r="A3" s="50" t="s">
        <v>373</v>
      </c>
      <c r="B3" s="50" t="s">
        <v>0</v>
      </c>
      <c r="C3" s="50" t="s">
        <v>1</v>
      </c>
      <c r="D3" s="50" t="s">
        <v>8</v>
      </c>
      <c r="E3" s="50" t="s">
        <v>14</v>
      </c>
      <c r="F3" s="50" t="s">
        <v>15</v>
      </c>
      <c r="G3" s="50" t="s">
        <v>375</v>
      </c>
      <c r="H3" s="50" t="s">
        <v>376</v>
      </c>
      <c r="I3" s="50" t="s">
        <v>16</v>
      </c>
    </row>
    <row r="4" spans="1:9" ht="25.5">
      <c r="A4" s="51">
        <v>1</v>
      </c>
      <c r="B4" s="51" t="s">
        <v>304</v>
      </c>
      <c r="C4" s="51" t="s">
        <v>305</v>
      </c>
      <c r="D4" s="52"/>
      <c r="E4" s="51"/>
      <c r="F4" s="51" t="s">
        <v>37</v>
      </c>
      <c r="G4" s="53" t="s">
        <v>377</v>
      </c>
      <c r="H4" s="53" t="s">
        <v>409</v>
      </c>
      <c r="I4" s="51" t="s">
        <v>38</v>
      </c>
    </row>
    <row r="5" spans="1:9" ht="25.5">
      <c r="A5" s="51">
        <f>A4+1</f>
        <v>2</v>
      </c>
      <c r="B5" s="51" t="s">
        <v>306</v>
      </c>
      <c r="C5" s="51" t="s">
        <v>307</v>
      </c>
      <c r="D5" s="52" t="s">
        <v>41</v>
      </c>
      <c r="E5" s="51" t="s">
        <v>43</v>
      </c>
      <c r="F5" s="51" t="s">
        <v>44</v>
      </c>
      <c r="G5" s="53" t="s">
        <v>378</v>
      </c>
      <c r="H5" s="53" t="s">
        <v>411</v>
      </c>
      <c r="I5" s="51" t="s">
        <v>308</v>
      </c>
    </row>
    <row r="6" spans="1:9" ht="25.5">
      <c r="A6" s="51">
        <f aca="true" t="shared" si="0" ref="A6:A37">A5+1</f>
        <v>3</v>
      </c>
      <c r="B6" s="51" t="s">
        <v>309</v>
      </c>
      <c r="C6" s="51" t="s">
        <v>310</v>
      </c>
      <c r="D6" s="52" t="s">
        <v>41</v>
      </c>
      <c r="E6" s="51" t="s">
        <v>43</v>
      </c>
      <c r="F6" s="51" t="s">
        <v>44</v>
      </c>
      <c r="G6" s="53" t="s">
        <v>379</v>
      </c>
      <c r="H6" s="53" t="s">
        <v>410</v>
      </c>
      <c r="I6" s="51" t="s">
        <v>311</v>
      </c>
    </row>
    <row r="7" spans="1:9" ht="25.5">
      <c r="A7" s="51">
        <f t="shared" si="0"/>
        <v>4</v>
      </c>
      <c r="B7" s="51" t="s">
        <v>312</v>
      </c>
      <c r="C7" s="51" t="s">
        <v>313</v>
      </c>
      <c r="D7" s="52" t="s">
        <v>55</v>
      </c>
      <c r="E7" s="51" t="s">
        <v>43</v>
      </c>
      <c r="F7" s="51" t="s">
        <v>44</v>
      </c>
      <c r="G7" s="53" t="s">
        <v>380</v>
      </c>
      <c r="H7" s="53" t="s">
        <v>412</v>
      </c>
      <c r="I7" s="51" t="s">
        <v>58</v>
      </c>
    </row>
    <row r="8" spans="1:9" ht="25.5">
      <c r="A8" s="51">
        <f t="shared" si="0"/>
        <v>5</v>
      </c>
      <c r="B8" s="51" t="s">
        <v>314</v>
      </c>
      <c r="C8" s="51" t="s">
        <v>315</v>
      </c>
      <c r="D8" s="52" t="s">
        <v>41</v>
      </c>
      <c r="E8" s="51" t="s">
        <v>43</v>
      </c>
      <c r="F8" s="51" t="s">
        <v>44</v>
      </c>
      <c r="G8" s="53" t="s">
        <v>381</v>
      </c>
      <c r="H8" s="53" t="s">
        <v>413</v>
      </c>
      <c r="I8" s="51" t="s">
        <v>65</v>
      </c>
    </row>
    <row r="9" spans="1:9" ht="25.5">
      <c r="A9" s="51">
        <f t="shared" si="0"/>
        <v>6</v>
      </c>
      <c r="B9" s="51" t="s">
        <v>316</v>
      </c>
      <c r="C9" s="51" t="s">
        <v>317</v>
      </c>
      <c r="D9" s="52" t="s">
        <v>68</v>
      </c>
      <c r="E9" s="51">
        <v>1</v>
      </c>
      <c r="F9" s="51" t="s">
        <v>44</v>
      </c>
      <c r="G9" s="53" t="s">
        <v>419</v>
      </c>
      <c r="H9" s="53" t="s">
        <v>414</v>
      </c>
      <c r="I9" s="51" t="s">
        <v>71</v>
      </c>
    </row>
    <row r="10" spans="1:9" ht="25.5">
      <c r="A10" s="51">
        <f t="shared" si="0"/>
        <v>7</v>
      </c>
      <c r="B10" s="51" t="s">
        <v>318</v>
      </c>
      <c r="C10" s="51" t="s">
        <v>319</v>
      </c>
      <c r="D10" s="52" t="s">
        <v>75</v>
      </c>
      <c r="E10" s="51" t="s">
        <v>43</v>
      </c>
      <c r="F10" s="51" t="s">
        <v>44</v>
      </c>
      <c r="G10" s="53" t="s">
        <v>382</v>
      </c>
      <c r="H10" s="53" t="s">
        <v>415</v>
      </c>
      <c r="I10" s="51" t="s">
        <v>79</v>
      </c>
    </row>
    <row r="11" spans="1:9" ht="63.75">
      <c r="A11" s="51">
        <f t="shared" si="0"/>
        <v>8</v>
      </c>
      <c r="B11" s="51" t="s">
        <v>81</v>
      </c>
      <c r="C11" s="51" t="s">
        <v>320</v>
      </c>
      <c r="D11" s="52" t="s">
        <v>82</v>
      </c>
      <c r="E11" s="51" t="s">
        <v>43</v>
      </c>
      <c r="F11" s="51" t="s">
        <v>44</v>
      </c>
      <c r="G11" s="53" t="s">
        <v>383</v>
      </c>
      <c r="H11" s="53" t="s">
        <v>416</v>
      </c>
      <c r="I11" s="51" t="s">
        <v>85</v>
      </c>
    </row>
    <row r="12" spans="1:9" ht="25.5">
      <c r="A12" s="51">
        <f t="shared" si="0"/>
        <v>9</v>
      </c>
      <c r="B12" s="51" t="s">
        <v>321</v>
      </c>
      <c r="C12" s="51" t="s">
        <v>322</v>
      </c>
      <c r="D12" s="52" t="s">
        <v>75</v>
      </c>
      <c r="E12" s="51" t="s">
        <v>43</v>
      </c>
      <c r="F12" s="51" t="s">
        <v>44</v>
      </c>
      <c r="G12" s="53" t="s">
        <v>384</v>
      </c>
      <c r="H12" s="53" t="s">
        <v>417</v>
      </c>
      <c r="I12" s="51" t="s">
        <v>93</v>
      </c>
    </row>
    <row r="13" spans="1:9" ht="25.5">
      <c r="A13" s="51">
        <f t="shared" si="0"/>
        <v>10</v>
      </c>
      <c r="B13" s="51" t="s">
        <v>323</v>
      </c>
      <c r="C13" s="51" t="s">
        <v>324</v>
      </c>
      <c r="D13" s="52" t="s">
        <v>75</v>
      </c>
      <c r="E13" s="51" t="s">
        <v>43</v>
      </c>
      <c r="F13" s="51" t="s">
        <v>44</v>
      </c>
      <c r="G13" s="53" t="s">
        <v>385</v>
      </c>
      <c r="H13" s="53" t="s">
        <v>418</v>
      </c>
      <c r="I13" s="51" t="s">
        <v>101</v>
      </c>
    </row>
    <row r="14" spans="1:9" ht="25.5">
      <c r="A14" s="51">
        <f t="shared" si="0"/>
        <v>11</v>
      </c>
      <c r="B14" s="51" t="s">
        <v>325</v>
      </c>
      <c r="C14" s="51" t="s">
        <v>326</v>
      </c>
      <c r="D14" s="52" t="s">
        <v>68</v>
      </c>
      <c r="E14" s="51" t="s">
        <v>43</v>
      </c>
      <c r="F14" s="51" t="s">
        <v>44</v>
      </c>
      <c r="G14" s="53" t="s">
        <v>420</v>
      </c>
      <c r="H14" s="53" t="s">
        <v>421</v>
      </c>
      <c r="I14" s="51" t="s">
        <v>108</v>
      </c>
    </row>
    <row r="15" spans="1:9" ht="25.5">
      <c r="A15" s="51">
        <f t="shared" si="0"/>
        <v>12</v>
      </c>
      <c r="B15" s="51" t="s">
        <v>327</v>
      </c>
      <c r="C15" s="51" t="s">
        <v>328</v>
      </c>
      <c r="D15" s="52" t="s">
        <v>68</v>
      </c>
      <c r="E15" s="51" t="s">
        <v>43</v>
      </c>
      <c r="F15" s="51" t="s">
        <v>44</v>
      </c>
      <c r="G15" s="53" t="s">
        <v>386</v>
      </c>
      <c r="H15" s="53" t="s">
        <v>422</v>
      </c>
      <c r="I15" s="51" t="s">
        <v>329</v>
      </c>
    </row>
    <row r="16" spans="1:9" ht="25.5">
      <c r="A16" s="51">
        <f t="shared" si="0"/>
        <v>13</v>
      </c>
      <c r="B16" s="54" t="s">
        <v>387</v>
      </c>
      <c r="C16" s="51" t="s">
        <v>330</v>
      </c>
      <c r="D16" s="52" t="s">
        <v>119</v>
      </c>
      <c r="E16" s="51" t="s">
        <v>43</v>
      </c>
      <c r="F16" s="51" t="s">
        <v>44</v>
      </c>
      <c r="G16" s="53" t="s">
        <v>388</v>
      </c>
      <c r="H16" s="53" t="s">
        <v>423</v>
      </c>
      <c r="I16" s="51" t="s">
        <v>122</v>
      </c>
    </row>
    <row r="17" spans="1:9" ht="25.5">
      <c r="A17" s="51">
        <f t="shared" si="0"/>
        <v>14</v>
      </c>
      <c r="B17" s="51" t="s">
        <v>331</v>
      </c>
      <c r="C17" s="51" t="s">
        <v>332</v>
      </c>
      <c r="D17" s="52" t="s">
        <v>126</v>
      </c>
      <c r="E17" s="51" t="s">
        <v>43</v>
      </c>
      <c r="F17" s="51" t="s">
        <v>44</v>
      </c>
      <c r="G17" s="53" t="s">
        <v>389</v>
      </c>
      <c r="H17" s="53" t="s">
        <v>424</v>
      </c>
      <c r="I17" s="51" t="s">
        <v>130</v>
      </c>
    </row>
    <row r="18" spans="1:9" ht="38.25">
      <c r="A18" s="51">
        <f t="shared" si="0"/>
        <v>15</v>
      </c>
      <c r="B18" s="51" t="s">
        <v>333</v>
      </c>
      <c r="C18" s="51" t="s">
        <v>334</v>
      </c>
      <c r="D18" s="52" t="s">
        <v>126</v>
      </c>
      <c r="E18" s="51" t="s">
        <v>43</v>
      </c>
      <c r="F18" s="51" t="s">
        <v>44</v>
      </c>
      <c r="G18" s="53" t="s">
        <v>390</v>
      </c>
      <c r="H18" s="53" t="s">
        <v>425</v>
      </c>
      <c r="I18" s="51" t="s">
        <v>139</v>
      </c>
    </row>
    <row r="19" spans="1:9" ht="25.5">
      <c r="A19" s="51">
        <f t="shared" si="0"/>
        <v>16</v>
      </c>
      <c r="B19" s="51" t="s">
        <v>335</v>
      </c>
      <c r="C19" s="51" t="s">
        <v>336</v>
      </c>
      <c r="D19" s="52" t="s">
        <v>144</v>
      </c>
      <c r="E19" s="51" t="s">
        <v>43</v>
      </c>
      <c r="F19" s="51" t="s">
        <v>44</v>
      </c>
      <c r="G19" s="53" t="s">
        <v>391</v>
      </c>
      <c r="H19" s="53" t="s">
        <v>426</v>
      </c>
      <c r="I19" s="51" t="s">
        <v>147</v>
      </c>
    </row>
    <row r="20" spans="1:9" ht="25.5">
      <c r="A20" s="51">
        <f t="shared" si="0"/>
        <v>17</v>
      </c>
      <c r="B20" s="51" t="s">
        <v>337</v>
      </c>
      <c r="C20" s="51" t="s">
        <v>338</v>
      </c>
      <c r="D20" s="52" t="s">
        <v>119</v>
      </c>
      <c r="E20" s="51" t="s">
        <v>43</v>
      </c>
      <c r="F20" s="51" t="s">
        <v>44</v>
      </c>
      <c r="G20" s="53" t="s">
        <v>392</v>
      </c>
      <c r="H20" s="53" t="s">
        <v>395</v>
      </c>
      <c r="I20" s="51" t="s">
        <v>154</v>
      </c>
    </row>
    <row r="21" spans="1:9" ht="25.5">
      <c r="A21" s="51">
        <f t="shared" si="0"/>
        <v>18</v>
      </c>
      <c r="B21" s="51" t="s">
        <v>339</v>
      </c>
      <c r="C21" s="51" t="s">
        <v>340</v>
      </c>
      <c r="D21" s="52" t="s">
        <v>119</v>
      </c>
      <c r="E21" s="51" t="s">
        <v>43</v>
      </c>
      <c r="F21" s="51" t="s">
        <v>44</v>
      </c>
      <c r="G21" s="53" t="s">
        <v>394</v>
      </c>
      <c r="H21" s="53" t="s">
        <v>393</v>
      </c>
      <c r="I21" s="51" t="s">
        <v>161</v>
      </c>
    </row>
    <row r="22" spans="1:9" ht="25.5">
      <c r="A22" s="51">
        <f t="shared" si="0"/>
        <v>19</v>
      </c>
      <c r="B22" s="51" t="s">
        <v>341</v>
      </c>
      <c r="C22" s="51" t="s">
        <v>342</v>
      </c>
      <c r="D22" s="52" t="s">
        <v>119</v>
      </c>
      <c r="E22" s="51" t="s">
        <v>43</v>
      </c>
      <c r="F22" s="51" t="s">
        <v>44</v>
      </c>
      <c r="G22" s="53" t="s">
        <v>396</v>
      </c>
      <c r="H22" s="53" t="s">
        <v>397</v>
      </c>
      <c r="I22" s="51" t="s">
        <v>168</v>
      </c>
    </row>
    <row r="23" spans="1:9" ht="25.5">
      <c r="A23" s="51">
        <f t="shared" si="0"/>
        <v>20</v>
      </c>
      <c r="B23" s="51" t="s">
        <v>343</v>
      </c>
      <c r="C23" s="51" t="s">
        <v>344</v>
      </c>
      <c r="D23" s="52" t="s">
        <v>119</v>
      </c>
      <c r="E23" s="51" t="s">
        <v>43</v>
      </c>
      <c r="F23" s="51" t="s">
        <v>44</v>
      </c>
      <c r="G23" s="53" t="s">
        <v>398</v>
      </c>
      <c r="H23" s="53" t="s">
        <v>427</v>
      </c>
      <c r="I23" s="51" t="s">
        <v>175</v>
      </c>
    </row>
    <row r="24" spans="1:9" ht="25.5">
      <c r="A24" s="51">
        <f t="shared" si="0"/>
        <v>21</v>
      </c>
      <c r="B24" s="51" t="s">
        <v>345</v>
      </c>
      <c r="C24" s="51" t="s">
        <v>346</v>
      </c>
      <c r="D24" s="52" t="s">
        <v>119</v>
      </c>
      <c r="E24" s="51" t="s">
        <v>43</v>
      </c>
      <c r="F24" s="51" t="s">
        <v>44</v>
      </c>
      <c r="G24" s="53" t="s">
        <v>399</v>
      </c>
      <c r="H24" s="53" t="s">
        <v>428</v>
      </c>
      <c r="I24" s="51" t="s">
        <v>182</v>
      </c>
    </row>
    <row r="25" spans="1:9" ht="25.5">
      <c r="A25" s="51">
        <f t="shared" si="0"/>
        <v>22</v>
      </c>
      <c r="B25" s="51" t="s">
        <v>347</v>
      </c>
      <c r="C25" s="51" t="s">
        <v>348</v>
      </c>
      <c r="D25" s="52" t="s">
        <v>186</v>
      </c>
      <c r="E25" s="51" t="s">
        <v>43</v>
      </c>
      <c r="F25" s="51" t="s">
        <v>44</v>
      </c>
      <c r="G25" s="53" t="s">
        <v>400</v>
      </c>
      <c r="H25" s="53" t="s">
        <v>429</v>
      </c>
      <c r="I25" s="51" t="s">
        <v>189</v>
      </c>
    </row>
    <row r="26" spans="1:9" ht="25.5">
      <c r="A26" s="51">
        <f t="shared" si="0"/>
        <v>23</v>
      </c>
      <c r="B26" s="51" t="s">
        <v>349</v>
      </c>
      <c r="C26" s="51" t="s">
        <v>350</v>
      </c>
      <c r="D26" s="52" t="s">
        <v>191</v>
      </c>
      <c r="E26" s="51" t="s">
        <v>192</v>
      </c>
      <c r="F26" s="51" t="s">
        <v>193</v>
      </c>
      <c r="G26" s="53" t="s">
        <v>430</v>
      </c>
      <c r="H26" s="53" t="s">
        <v>431</v>
      </c>
      <c r="I26" s="51" t="s">
        <v>194</v>
      </c>
    </row>
    <row r="27" spans="1:9" ht="25.5">
      <c r="A27" s="51">
        <f t="shared" si="0"/>
        <v>24</v>
      </c>
      <c r="B27" s="51" t="s">
        <v>351</v>
      </c>
      <c r="C27" s="51" t="s">
        <v>352</v>
      </c>
      <c r="D27" s="52" t="s">
        <v>196</v>
      </c>
      <c r="E27" s="51">
        <v>1</v>
      </c>
      <c r="F27" s="51" t="s">
        <v>193</v>
      </c>
      <c r="G27" s="53" t="s">
        <v>401</v>
      </c>
      <c r="H27" s="53" t="s">
        <v>433</v>
      </c>
      <c r="I27" s="51" t="s">
        <v>198</v>
      </c>
    </row>
    <row r="28" spans="1:9" ht="25.5">
      <c r="A28" s="51">
        <f t="shared" si="0"/>
        <v>25</v>
      </c>
      <c r="B28" s="51" t="s">
        <v>353</v>
      </c>
      <c r="C28" s="51" t="s">
        <v>354</v>
      </c>
      <c r="D28" s="52" t="s">
        <v>200</v>
      </c>
      <c r="E28" s="51">
        <v>1</v>
      </c>
      <c r="F28" s="51" t="s">
        <v>193</v>
      </c>
      <c r="G28" s="53" t="s">
        <v>402</v>
      </c>
      <c r="H28" s="53" t="s">
        <v>432</v>
      </c>
      <c r="I28" s="51" t="s">
        <v>202</v>
      </c>
    </row>
    <row r="29" spans="1:9" ht="25.5">
      <c r="A29" s="51">
        <f t="shared" si="0"/>
        <v>26</v>
      </c>
      <c r="B29" s="51" t="s">
        <v>355</v>
      </c>
      <c r="C29" s="51" t="s">
        <v>356</v>
      </c>
      <c r="D29" s="52" t="s">
        <v>205</v>
      </c>
      <c r="E29" s="51" t="s">
        <v>43</v>
      </c>
      <c r="F29" s="51" t="s">
        <v>193</v>
      </c>
      <c r="G29" s="53" t="s">
        <v>403</v>
      </c>
      <c r="H29" s="53" t="s">
        <v>435</v>
      </c>
      <c r="I29" s="51" t="s">
        <v>208</v>
      </c>
    </row>
    <row r="30" spans="1:9" ht="41.25" customHeight="1">
      <c r="A30" s="51">
        <f t="shared" si="0"/>
        <v>27</v>
      </c>
      <c r="B30" s="51" t="s">
        <v>357</v>
      </c>
      <c r="C30" s="51" t="s">
        <v>358</v>
      </c>
      <c r="D30" s="52" t="s">
        <v>205</v>
      </c>
      <c r="E30" s="51" t="s">
        <v>43</v>
      </c>
      <c r="F30" s="51" t="s">
        <v>193</v>
      </c>
      <c r="G30" s="53" t="s">
        <v>404</v>
      </c>
      <c r="H30" s="53" t="s">
        <v>434</v>
      </c>
      <c r="I30" s="51" t="s">
        <v>214</v>
      </c>
    </row>
    <row r="31" spans="1:9" ht="25.5">
      <c r="A31" s="51">
        <f t="shared" si="0"/>
        <v>28</v>
      </c>
      <c r="B31" s="51" t="s">
        <v>216</v>
      </c>
      <c r="C31" s="51" t="s">
        <v>359</v>
      </c>
      <c r="D31" s="52" t="s">
        <v>216</v>
      </c>
      <c r="E31" s="51" t="s">
        <v>217</v>
      </c>
      <c r="F31" s="51" t="s">
        <v>193</v>
      </c>
      <c r="G31" s="53" t="s">
        <v>436</v>
      </c>
      <c r="H31" s="53" t="s">
        <v>438</v>
      </c>
      <c r="I31" s="51" t="s">
        <v>219</v>
      </c>
    </row>
    <row r="32" spans="1:9" ht="38.25">
      <c r="A32" s="51">
        <f t="shared" si="0"/>
        <v>29</v>
      </c>
      <c r="B32" s="51" t="s">
        <v>360</v>
      </c>
      <c r="C32" s="51" t="s">
        <v>361</v>
      </c>
      <c r="D32" s="52" t="s">
        <v>221</v>
      </c>
      <c r="E32" s="51" t="s">
        <v>43</v>
      </c>
      <c r="F32" s="51" t="s">
        <v>193</v>
      </c>
      <c r="G32" s="53" t="s">
        <v>405</v>
      </c>
      <c r="H32" s="53" t="s">
        <v>437</v>
      </c>
      <c r="I32" s="51" t="s">
        <v>224</v>
      </c>
    </row>
    <row r="33" spans="1:9" ht="25.5">
      <c r="A33" s="51">
        <f t="shared" si="0"/>
        <v>30</v>
      </c>
      <c r="B33" s="51" t="s">
        <v>362</v>
      </c>
      <c r="C33" s="51" t="s">
        <v>363</v>
      </c>
      <c r="D33" s="52" t="s">
        <v>226</v>
      </c>
      <c r="E33" s="51" t="s">
        <v>217</v>
      </c>
      <c r="F33" s="51" t="s">
        <v>193</v>
      </c>
      <c r="G33" s="53" t="s">
        <v>406</v>
      </c>
      <c r="H33" s="53" t="s">
        <v>440</v>
      </c>
      <c r="I33" s="51" t="s">
        <v>229</v>
      </c>
    </row>
    <row r="34" spans="1:9" ht="25.5">
      <c r="A34" s="51">
        <f t="shared" si="0"/>
        <v>31</v>
      </c>
      <c r="B34" s="51" t="s">
        <v>364</v>
      </c>
      <c r="C34" s="51" t="s">
        <v>365</v>
      </c>
      <c r="D34" s="52" t="s">
        <v>231</v>
      </c>
      <c r="E34" s="51" t="s">
        <v>43</v>
      </c>
      <c r="F34" s="51" t="s">
        <v>193</v>
      </c>
      <c r="G34" s="53" t="s">
        <v>407</v>
      </c>
      <c r="H34" s="53" t="s">
        <v>439</v>
      </c>
      <c r="I34" s="51" t="s">
        <v>234</v>
      </c>
    </row>
    <row r="35" spans="1:9" ht="25.5">
      <c r="A35" s="51">
        <f t="shared" si="0"/>
        <v>32</v>
      </c>
      <c r="B35" s="51" t="s">
        <v>366</v>
      </c>
      <c r="C35" s="51" t="s">
        <v>367</v>
      </c>
      <c r="D35" s="52" t="s">
        <v>237</v>
      </c>
      <c r="E35" s="51" t="s">
        <v>43</v>
      </c>
      <c r="F35" s="51" t="s">
        <v>193</v>
      </c>
      <c r="G35" s="53" t="s">
        <v>441</v>
      </c>
      <c r="H35" s="53" t="s">
        <v>445</v>
      </c>
      <c r="I35" s="51" t="s">
        <v>240</v>
      </c>
    </row>
    <row r="36" spans="1:9" ht="58.5" customHeight="1">
      <c r="A36" s="51">
        <f t="shared" si="0"/>
        <v>33</v>
      </c>
      <c r="B36" s="51" t="s">
        <v>368</v>
      </c>
      <c r="C36" s="51" t="s">
        <v>369</v>
      </c>
      <c r="D36" s="52" t="s">
        <v>243</v>
      </c>
      <c r="E36" s="51" t="s">
        <v>192</v>
      </c>
      <c r="F36" s="51" t="s">
        <v>193</v>
      </c>
      <c r="G36" s="53" t="s">
        <v>444</v>
      </c>
      <c r="H36" s="53" t="s">
        <v>442</v>
      </c>
      <c r="I36" s="51" t="s">
        <v>370</v>
      </c>
    </row>
    <row r="37" spans="1:9" ht="25.5">
      <c r="A37" s="51">
        <f t="shared" si="0"/>
        <v>34</v>
      </c>
      <c r="B37" s="51" t="s">
        <v>371</v>
      </c>
      <c r="C37" s="51" t="s">
        <v>372</v>
      </c>
      <c r="D37" s="52" t="s">
        <v>248</v>
      </c>
      <c r="E37" s="51" t="s">
        <v>43</v>
      </c>
      <c r="F37" s="51" t="s">
        <v>193</v>
      </c>
      <c r="G37" s="53" t="s">
        <v>408</v>
      </c>
      <c r="H37" s="53" t="s">
        <v>443</v>
      </c>
      <c r="I37" s="51" t="s">
        <v>251</v>
      </c>
    </row>
    <row r="38" spans="1:9" ht="12.75">
      <c r="A38" s="49"/>
      <c r="B38" s="49"/>
      <c r="C38" s="49"/>
      <c r="D38" s="49"/>
      <c r="E38" s="49"/>
      <c r="F38" s="49" t="s">
        <v>252</v>
      </c>
      <c r="G38" s="49"/>
      <c r="H38" s="49"/>
      <c r="I38" s="49"/>
    </row>
  </sheetData>
  <printOptions/>
  <pageMargins left="0.39" right="0.23" top="0.44" bottom="0.62" header="0.28" footer="0.29"/>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36"/>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3.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OrderResponse</v>
      </c>
      <c r="B2" s="13" t="str">
        <f>CONCATENATE(IF(C2="","",CONCATENATE(C2,"_ ")),"",D2,". Details")</f>
        <v>Order Response.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23">SUBSTITUTE(SUBSTITUTE(CONCATENATE(IF(E3="Globally Unique","GU",E3),IF(G3&lt;&gt;I3,H3,F3),CONCATENATE(IF(I3="Identifier","ID",IF(I3="Text","",I3))))," ",""),"'","")</f>
        <v>BuyersID</v>
      </c>
      <c r="B3" s="18" t="str">
        <f aca="true" t="shared" si="1" ref="B3:B23">CONCATENATE(IF(C3&lt;&gt;"",CONCATENATE(C3,"_ ",D3),D3),". ",E3,IF(E3&lt;&gt;"",CONCATENATE("_ "," ",H3),H3),IF(H3&lt;&gt;I3,CONCATENATE(". ",I3),IF(AND(E3="",F3=""),"",CONCATENATE(". ",I3))))</f>
        <v>Order Response. Buyers_  Identifier. Identifier</v>
      </c>
      <c r="D3" s="1" t="s">
        <v>39</v>
      </c>
      <c r="E3" s="1" t="s">
        <v>40</v>
      </c>
      <c r="G3" s="1" t="s">
        <v>41</v>
      </c>
      <c r="H3" s="1" t="str">
        <f aca="true" t="shared" si="2" ref="H3:H23">IF(F3&lt;&gt;"",CONCATENATE(F3," ",G3),G3)</f>
        <v>Identifier</v>
      </c>
      <c r="I3" s="1" t="s">
        <v>42</v>
      </c>
      <c r="K3" s="1" t="str">
        <f aca="true" t="shared" si="3" ref="K3:K23">IF(J3&lt;&gt;"",CONCATENATE(J3,"_ ",I3,". Type"),CONCATENATE(I3,". Type"))</f>
        <v>Identifier. Type</v>
      </c>
      <c r="O3" s="2" t="s">
        <v>43</v>
      </c>
      <c r="P3" s="1" t="s">
        <v>44</v>
      </c>
      <c r="Q3" s="3" t="s">
        <v>45</v>
      </c>
    </row>
    <row r="4" spans="1:17" ht="12.75">
      <c r="A4" s="18" t="str">
        <f t="shared" si="0"/>
        <v>SellersID</v>
      </c>
      <c r="B4" s="18" t="str">
        <f t="shared" si="1"/>
        <v>Order Response. Sellers_  Identifier. Identifier</v>
      </c>
      <c r="D4" s="1" t="s">
        <v>46</v>
      </c>
      <c r="E4" s="1" t="s">
        <v>47</v>
      </c>
      <c r="G4" s="1" t="s">
        <v>48</v>
      </c>
      <c r="H4" s="1" t="str">
        <f t="shared" si="2"/>
        <v>Identifier</v>
      </c>
      <c r="I4" s="1" t="s">
        <v>49</v>
      </c>
      <c r="K4" s="1" t="str">
        <f t="shared" si="3"/>
        <v>Identifier. Type</v>
      </c>
      <c r="O4" s="2" t="s">
        <v>50</v>
      </c>
      <c r="P4" s="1" t="s">
        <v>51</v>
      </c>
      <c r="Q4" s="3" t="s">
        <v>52</v>
      </c>
    </row>
    <row r="5" spans="1:17" ht="12.75">
      <c r="A5" s="18" t="str">
        <f t="shared" si="0"/>
        <v>CopyIndicator</v>
      </c>
      <c r="B5" s="18" t="str">
        <f t="shared" si="1"/>
        <v>Order Response. Copy. Indicator</v>
      </c>
      <c r="D5" s="1" t="s">
        <v>53</v>
      </c>
      <c r="G5" s="1" t="s">
        <v>54</v>
      </c>
      <c r="H5" s="1" t="str">
        <f t="shared" si="2"/>
        <v>Copy</v>
      </c>
      <c r="I5" s="1" t="s">
        <v>55</v>
      </c>
      <c r="K5" s="1" t="str">
        <f t="shared" si="3"/>
        <v>Indicator. Type</v>
      </c>
      <c r="O5" s="2" t="s">
        <v>56</v>
      </c>
      <c r="P5" s="1" t="s">
        <v>57</v>
      </c>
      <c r="Q5" s="3" t="s">
        <v>58</v>
      </c>
    </row>
    <row r="6" spans="1:17" ht="12.75">
      <c r="A6" s="18" t="str">
        <f t="shared" si="0"/>
        <v>GUID</v>
      </c>
      <c r="B6" s="18" t="str">
        <f t="shared" si="1"/>
        <v>Order Response. Globally Unique_  Identifier. Identifier</v>
      </c>
      <c r="D6" s="1" t="s">
        <v>59</v>
      </c>
      <c r="E6" s="1" t="s">
        <v>60</v>
      </c>
      <c r="G6" s="1" t="s">
        <v>61</v>
      </c>
      <c r="H6" s="1" t="str">
        <f t="shared" si="2"/>
        <v>Identifier</v>
      </c>
      <c r="I6" s="1" t="s">
        <v>62</v>
      </c>
      <c r="K6" s="1" t="str">
        <f t="shared" si="3"/>
        <v>Identifier. Type</v>
      </c>
      <c r="O6" s="2" t="s">
        <v>63</v>
      </c>
      <c r="P6" s="1" t="s">
        <v>64</v>
      </c>
      <c r="Q6" s="3" t="s">
        <v>65</v>
      </c>
    </row>
    <row r="7" spans="1:17" ht="12.75">
      <c r="A7" s="18" t="str">
        <f t="shared" si="0"/>
        <v>IssueDate</v>
      </c>
      <c r="B7" s="18" t="str">
        <f t="shared" si="1"/>
        <v>Order Response. Issue Date. Date</v>
      </c>
      <c r="D7" s="1" t="s">
        <v>66</v>
      </c>
      <c r="F7" s="1" t="s">
        <v>67</v>
      </c>
      <c r="G7" s="1" t="s">
        <v>68</v>
      </c>
      <c r="H7" s="1" t="str">
        <f t="shared" si="2"/>
        <v>Issue Date</v>
      </c>
      <c r="I7" s="1" t="s">
        <v>69</v>
      </c>
      <c r="K7" s="1" t="str">
        <f t="shared" si="3"/>
        <v>Date. Type</v>
      </c>
      <c r="O7" s="2">
        <v>1</v>
      </c>
      <c r="P7" s="1" t="s">
        <v>70</v>
      </c>
      <c r="Q7" s="3" t="s">
        <v>71</v>
      </c>
    </row>
    <row r="8" spans="1:17" ht="12.75">
      <c r="A8" s="18" t="str">
        <f t="shared" si="0"/>
        <v>DocumentStatusCode</v>
      </c>
      <c r="B8" s="18" t="str">
        <f t="shared" si="1"/>
        <v>Order Response. Document Status. Code</v>
      </c>
      <c r="D8" s="1" t="s">
        <v>72</v>
      </c>
      <c r="F8" s="1" t="s">
        <v>73</v>
      </c>
      <c r="G8" s="1" t="s">
        <v>74</v>
      </c>
      <c r="H8" s="1" t="str">
        <f t="shared" si="2"/>
        <v>Document Status</v>
      </c>
      <c r="I8" s="1" t="s">
        <v>75</v>
      </c>
      <c r="J8" s="1" t="s">
        <v>76</v>
      </c>
      <c r="K8" s="1" t="str">
        <f t="shared" si="3"/>
        <v>Document Status_ Code. Type</v>
      </c>
      <c r="O8" s="2" t="s">
        <v>77</v>
      </c>
      <c r="P8" s="1" t="s">
        <v>78</v>
      </c>
      <c r="Q8" s="3" t="s">
        <v>79</v>
      </c>
    </row>
    <row r="9" spans="1:17" ht="38.25">
      <c r="A9" s="18" t="str">
        <f t="shared" si="0"/>
        <v>Note</v>
      </c>
      <c r="B9" s="18" t="str">
        <f t="shared" si="1"/>
        <v>Order Response. Note. Text</v>
      </c>
      <c r="D9" s="1" t="s">
        <v>80</v>
      </c>
      <c r="G9" s="1" t="s">
        <v>81</v>
      </c>
      <c r="H9" s="1" t="str">
        <f t="shared" si="2"/>
        <v>Note</v>
      </c>
      <c r="I9" s="1" t="s">
        <v>82</v>
      </c>
      <c r="K9" s="1" t="str">
        <f t="shared" si="3"/>
        <v>Text. Type</v>
      </c>
      <c r="O9" s="2" t="s">
        <v>83</v>
      </c>
      <c r="P9" s="1" t="s">
        <v>84</v>
      </c>
      <c r="Q9" s="3" t="s">
        <v>85</v>
      </c>
    </row>
    <row r="10" spans="1:17" ht="12.75">
      <c r="A10" s="18" t="str">
        <f t="shared" si="0"/>
        <v>TransactionCurrencyCode</v>
      </c>
      <c r="B10" s="18" t="str">
        <f t="shared" si="1"/>
        <v>Order Response. Transaction Currency. Code</v>
      </c>
      <c r="D10" s="1" t="s">
        <v>86</v>
      </c>
      <c r="F10" s="1" t="s">
        <v>87</v>
      </c>
      <c r="G10" s="1" t="s">
        <v>88</v>
      </c>
      <c r="H10" s="1" t="str">
        <f t="shared" si="2"/>
        <v>Transaction Currency</v>
      </c>
      <c r="I10" s="1" t="s">
        <v>89</v>
      </c>
      <c r="J10" s="1" t="s">
        <v>90</v>
      </c>
      <c r="K10" s="1" t="str">
        <f t="shared" si="3"/>
        <v>Currency_ Code. Type</v>
      </c>
      <c r="O10" s="2" t="s">
        <v>91</v>
      </c>
      <c r="P10" s="1" t="s">
        <v>92</v>
      </c>
      <c r="Q10" s="3" t="s">
        <v>93</v>
      </c>
    </row>
    <row r="11" spans="1:168" ht="12.75">
      <c r="A11" s="18" t="str">
        <f t="shared" si="0"/>
        <v>PricingCurrencyCode</v>
      </c>
      <c r="B11" s="18" t="str">
        <f t="shared" si="1"/>
        <v>Order Response. Pricing Currency. Code</v>
      </c>
      <c r="D11" s="1" t="s">
        <v>94</v>
      </c>
      <c r="F11" s="1" t="s">
        <v>95</v>
      </c>
      <c r="G11" s="1" t="s">
        <v>96</v>
      </c>
      <c r="H11" s="1" t="str">
        <f t="shared" si="2"/>
        <v>Pricing Currency</v>
      </c>
      <c r="I11" s="1" t="s">
        <v>97</v>
      </c>
      <c r="J11" s="1" t="s">
        <v>98</v>
      </c>
      <c r="K11" s="1" t="str">
        <f t="shared" si="3"/>
        <v>Currency_ Code. Type</v>
      </c>
      <c r="O11" s="2" t="s">
        <v>99</v>
      </c>
      <c r="P11" s="1" t="s">
        <v>100</v>
      </c>
      <c r="Q11" s="3" t="s">
        <v>101</v>
      </c>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2.75">
      <c r="A12" s="18" t="str">
        <f t="shared" si="0"/>
        <v>EarliestDate</v>
      </c>
      <c r="B12" s="18" t="str">
        <f t="shared" si="1"/>
        <v>Order Response. Earliest Date. Date</v>
      </c>
      <c r="D12" s="1" t="s">
        <v>102</v>
      </c>
      <c r="F12" s="1" t="s">
        <v>103</v>
      </c>
      <c r="G12" s="1" t="s">
        <v>104</v>
      </c>
      <c r="H12" s="1" t="str">
        <f t="shared" si="2"/>
        <v>Earliest Date</v>
      </c>
      <c r="I12" s="1" t="s">
        <v>105</v>
      </c>
      <c r="K12" s="1" t="str">
        <f t="shared" si="3"/>
        <v>Date. Type</v>
      </c>
      <c r="O12" s="2" t="s">
        <v>106</v>
      </c>
      <c r="P12" s="1" t="s">
        <v>107</v>
      </c>
      <c r="Q12" s="3" t="s">
        <v>108</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2.75">
      <c r="A13" s="18" t="str">
        <f t="shared" si="0"/>
        <v>ExpiryDate</v>
      </c>
      <c r="B13" s="18" t="str">
        <f t="shared" si="1"/>
        <v>Order Response. Expiry Date. Date</v>
      </c>
      <c r="D13" s="1" t="s">
        <v>109</v>
      </c>
      <c r="F13" s="1" t="s">
        <v>110</v>
      </c>
      <c r="G13" s="1" t="s">
        <v>111</v>
      </c>
      <c r="H13" s="1" t="str">
        <f t="shared" si="2"/>
        <v>Expiry Date</v>
      </c>
      <c r="I13" s="1" t="s">
        <v>112</v>
      </c>
      <c r="K13" s="1" t="str">
        <f t="shared" si="3"/>
        <v>Date. Type</v>
      </c>
      <c r="O13" s="2" t="s">
        <v>113</v>
      </c>
      <c r="P13" s="1" t="s">
        <v>114</v>
      </c>
      <c r="Q13" s="3" t="s">
        <v>115</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ValidityDurationMeasure</v>
      </c>
      <c r="B14" s="18" t="str">
        <f t="shared" si="1"/>
        <v>Order Response. Validity Duration. Measure</v>
      </c>
      <c r="D14" s="1" t="s">
        <v>116</v>
      </c>
      <c r="F14" s="1" t="s">
        <v>117</v>
      </c>
      <c r="G14" s="1" t="s">
        <v>118</v>
      </c>
      <c r="H14" s="1" t="str">
        <f t="shared" si="2"/>
        <v>Validity Duration</v>
      </c>
      <c r="I14" s="1" t="s">
        <v>119</v>
      </c>
      <c r="K14" s="1" t="str">
        <f t="shared" si="3"/>
        <v>Measure. Type</v>
      </c>
      <c r="O14" s="2" t="s">
        <v>120</v>
      </c>
      <c r="P14" s="1" t="s">
        <v>121</v>
      </c>
      <c r="Q14" s="3" t="s">
        <v>122</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TaxTotalAmount</v>
      </c>
      <c r="B15" s="18" t="str">
        <f t="shared" si="1"/>
        <v>Order Response. Tax Total. Amount</v>
      </c>
      <c r="D15" s="1" t="s">
        <v>123</v>
      </c>
      <c r="F15" s="1" t="s">
        <v>124</v>
      </c>
      <c r="G15" s="1" t="s">
        <v>125</v>
      </c>
      <c r="H15" s="1" t="str">
        <f t="shared" si="2"/>
        <v>Tax Total</v>
      </c>
      <c r="I15" s="1" t="s">
        <v>126</v>
      </c>
      <c r="J15" s="1" t="s">
        <v>127</v>
      </c>
      <c r="K15" s="1" t="str">
        <f t="shared" si="3"/>
        <v>UBL_ Amount. Type</v>
      </c>
      <c r="O15" s="2" t="s">
        <v>128</v>
      </c>
      <c r="P15" s="1" t="s">
        <v>129</v>
      </c>
      <c r="Q15" s="3" t="s">
        <v>130</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25.5">
      <c r="A16" s="18" t="str">
        <f t="shared" si="0"/>
        <v>LineExtensionTotalAmount</v>
      </c>
      <c r="B16" s="18" t="str">
        <f t="shared" si="1"/>
        <v>Order Response. Line_  Extension Total. Amount</v>
      </c>
      <c r="D16" s="1" t="s">
        <v>131</v>
      </c>
      <c r="E16" s="1" t="s">
        <v>132</v>
      </c>
      <c r="F16" s="1" t="s">
        <v>133</v>
      </c>
      <c r="G16" s="1" t="s">
        <v>134</v>
      </c>
      <c r="H16" s="1" t="str">
        <f t="shared" si="2"/>
        <v>Extension Total</v>
      </c>
      <c r="I16" s="1" t="s">
        <v>135</v>
      </c>
      <c r="J16" s="1" t="s">
        <v>136</v>
      </c>
      <c r="K16" s="1" t="str">
        <f t="shared" si="3"/>
        <v>UBL_ Amount. Type</v>
      </c>
      <c r="O16" s="2" t="s">
        <v>137</v>
      </c>
      <c r="P16" s="1" t="s">
        <v>138</v>
      </c>
      <c r="Q16" s="3" t="s">
        <v>139</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TotalPackagesCountQuantity</v>
      </c>
      <c r="B17" s="18" t="str">
        <f t="shared" si="1"/>
        <v>Order Response. Total_  Packages Count. Quantity</v>
      </c>
      <c r="D17" s="1" t="s">
        <v>140</v>
      </c>
      <c r="E17" s="1" t="s">
        <v>141</v>
      </c>
      <c r="F17" s="1" t="s">
        <v>142</v>
      </c>
      <c r="G17" s="1" t="s">
        <v>143</v>
      </c>
      <c r="H17" s="1" t="str">
        <f t="shared" si="2"/>
        <v>Packages Count</v>
      </c>
      <c r="I17" s="1" t="s">
        <v>144</v>
      </c>
      <c r="K17" s="1" t="str">
        <f t="shared" si="3"/>
        <v>Quantity. Type</v>
      </c>
      <c r="O17" s="2" t="s">
        <v>145</v>
      </c>
      <c r="P17" s="1" t="s">
        <v>146</v>
      </c>
      <c r="Q17" s="3" t="s">
        <v>147</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25.5">
      <c r="A18" s="18" t="str">
        <f t="shared" si="0"/>
        <v>GrossWeightMeasure</v>
      </c>
      <c r="B18" s="18" t="str">
        <f t="shared" si="1"/>
        <v>Order Response. Gross_  Weight. Measure</v>
      </c>
      <c r="D18" s="1" t="s">
        <v>148</v>
      </c>
      <c r="E18" s="1" t="s">
        <v>149</v>
      </c>
      <c r="G18" s="1" t="s">
        <v>150</v>
      </c>
      <c r="H18" s="1" t="str">
        <f t="shared" si="2"/>
        <v>Weight</v>
      </c>
      <c r="I18" s="1" t="s">
        <v>151</v>
      </c>
      <c r="K18" s="1" t="str">
        <f t="shared" si="3"/>
        <v>Measure. Type</v>
      </c>
      <c r="O18" s="2" t="s">
        <v>152</v>
      </c>
      <c r="P18" s="1" t="s">
        <v>153</v>
      </c>
      <c r="Q18" s="3" t="s">
        <v>154</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NetWeightMeasure</v>
      </c>
      <c r="B19" s="18" t="str">
        <f t="shared" si="1"/>
        <v>Order Response. Net_  Weight. Measure</v>
      </c>
      <c r="D19" s="1" t="s">
        <v>155</v>
      </c>
      <c r="E19" s="1" t="s">
        <v>156</v>
      </c>
      <c r="G19" s="1" t="s">
        <v>157</v>
      </c>
      <c r="H19" s="1" t="str">
        <f t="shared" si="2"/>
        <v>Weight</v>
      </c>
      <c r="I19" s="1" t="s">
        <v>158</v>
      </c>
      <c r="K19" s="1" t="str">
        <f t="shared" si="3"/>
        <v>Measure. Type</v>
      </c>
      <c r="O19" s="2" t="s">
        <v>159</v>
      </c>
      <c r="P19" s="1" t="s">
        <v>160</v>
      </c>
      <c r="Q19" s="3" t="s">
        <v>161</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NetNetWeightMeasure</v>
      </c>
      <c r="B20" s="18" t="str">
        <f t="shared" si="1"/>
        <v>Order Response. Net Net_  Weight. Measure</v>
      </c>
      <c r="D20" s="1" t="s">
        <v>162</v>
      </c>
      <c r="E20" s="1" t="s">
        <v>163</v>
      </c>
      <c r="G20" s="1" t="s">
        <v>164</v>
      </c>
      <c r="H20" s="1" t="str">
        <f t="shared" si="2"/>
        <v>Weight</v>
      </c>
      <c r="I20" s="1" t="s">
        <v>165</v>
      </c>
      <c r="K20" s="1" t="str">
        <f t="shared" si="3"/>
        <v>Measure. Type</v>
      </c>
      <c r="O20" s="2" t="s">
        <v>166</v>
      </c>
      <c r="P20" s="1" t="s">
        <v>167</v>
      </c>
      <c r="Q20" s="3" t="s">
        <v>168</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GrossVolumeMeasure</v>
      </c>
      <c r="B21" s="18" t="str">
        <f t="shared" si="1"/>
        <v>Order Response. Gross_  Volume. Measure</v>
      </c>
      <c r="D21" s="1" t="s">
        <v>169</v>
      </c>
      <c r="E21" s="1" t="s">
        <v>170</v>
      </c>
      <c r="G21" s="1" t="s">
        <v>171</v>
      </c>
      <c r="H21" s="1" t="str">
        <f t="shared" si="2"/>
        <v>Volume</v>
      </c>
      <c r="I21" s="1" t="s">
        <v>172</v>
      </c>
      <c r="K21" s="1" t="str">
        <f t="shared" si="3"/>
        <v>Measure. Type</v>
      </c>
      <c r="O21" s="2" t="s">
        <v>173</v>
      </c>
      <c r="P21" s="1" t="s">
        <v>174</v>
      </c>
      <c r="Q21" s="3" t="s">
        <v>175</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NetVolumeMeasure</v>
      </c>
      <c r="B22" s="18" t="str">
        <f t="shared" si="1"/>
        <v>Order Response. Net_  Volume. Measure</v>
      </c>
      <c r="D22" s="1" t="s">
        <v>176</v>
      </c>
      <c r="E22" s="1" t="s">
        <v>177</v>
      </c>
      <c r="G22" s="1" t="s">
        <v>178</v>
      </c>
      <c r="H22" s="1" t="str">
        <f t="shared" si="2"/>
        <v>Volume</v>
      </c>
      <c r="I22" s="1" t="s">
        <v>179</v>
      </c>
      <c r="K22" s="1" t="str">
        <f t="shared" si="3"/>
        <v>Measure. Type</v>
      </c>
      <c r="O22" s="2" t="s">
        <v>180</v>
      </c>
      <c r="P22" s="1" t="s">
        <v>181</v>
      </c>
      <c r="Q22" s="3" t="s">
        <v>182</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7" ht="12.75">
      <c r="A23" s="18" t="str">
        <f t="shared" si="0"/>
        <v>LineItemCountNumeric</v>
      </c>
      <c r="B23" s="18" t="str">
        <f t="shared" si="1"/>
        <v>Order Response. LineItem Count. Numeric</v>
      </c>
      <c r="D23" s="1" t="s">
        <v>183</v>
      </c>
      <c r="F23" s="1" t="s">
        <v>184</v>
      </c>
      <c r="G23" s="1" t="s">
        <v>185</v>
      </c>
      <c r="H23" s="1" t="str">
        <f t="shared" si="2"/>
        <v>LineItem Count</v>
      </c>
      <c r="I23" s="1" t="s">
        <v>186</v>
      </c>
      <c r="K23" s="1" t="str">
        <f t="shared" si="3"/>
        <v>Numeric. Type</v>
      </c>
      <c r="O23" s="2" t="s">
        <v>187</v>
      </c>
      <c r="P23" s="1" t="s">
        <v>188</v>
      </c>
      <c r="Q23" s="3" t="s">
        <v>189</v>
      </c>
    </row>
    <row r="24" spans="1:35" ht="25.5">
      <c r="A24" s="20" t="str">
        <f aca="true" t="shared" si="4" ref="A24:A35">SUBSTITUTE(SUBSTITUTE(CONCATENATE(IF(E24="Globally Unique","GU",E24),F24,IF(H24&lt;&gt;I24,H24,""),CONCATENATE(IF(I24="Identifier","ID",IF(I24="Text","",I24))))," ",""),"'","")</f>
        <v>OrderReference</v>
      </c>
      <c r="B24" s="20" t="str">
        <f aca="true" t="shared" si="5" ref="B24:B35">CONCATENATE(IF(C24&lt;&gt;"",CONCATENATE(C24,"_ ",D24),D24),". ",E24,IF(E24&lt;&gt;"",CONCATENATE("_ ",F24," ",H24),IF(F24&lt;&gt;"",CONCATENATE(F24," ",H24),H24)),IF(H24&lt;&gt;K24,CONCATENATE(". ",K24),IF(AND(E24="",F24=""),"",CONCATENATE(". ",K24))))</f>
        <v>Order Response. Order Reference. </v>
      </c>
      <c r="C24" s="21"/>
      <c r="D24" s="21" t="s">
        <v>190</v>
      </c>
      <c r="E24" s="21"/>
      <c r="F24" s="21"/>
      <c r="G24" s="21"/>
      <c r="H24" s="20" t="str">
        <f aca="true" t="shared" si="6" ref="H24:H35">M24</f>
        <v>Order Reference</v>
      </c>
      <c r="I24" s="20" t="str">
        <f aca="true" t="shared" si="7" ref="I24:I35">M24</f>
        <v>Order Reference</v>
      </c>
      <c r="J24" s="20"/>
      <c r="K24" s="20"/>
      <c r="L24" s="21"/>
      <c r="M24" s="22" t="s">
        <v>191</v>
      </c>
      <c r="N24" s="21"/>
      <c r="O24" s="23" t="s">
        <v>192</v>
      </c>
      <c r="P24" s="21" t="s">
        <v>193</v>
      </c>
      <c r="Q24" s="24" t="s">
        <v>194</v>
      </c>
      <c r="R24" s="24"/>
      <c r="S24" s="25"/>
      <c r="T24" s="26"/>
      <c r="U24" s="21"/>
      <c r="V24" s="21"/>
      <c r="W24" s="21"/>
      <c r="X24" s="21"/>
      <c r="Y24" s="21"/>
      <c r="Z24" s="21"/>
      <c r="AA24" s="21"/>
      <c r="AB24" s="21"/>
      <c r="AC24" s="21"/>
      <c r="AD24" s="21"/>
      <c r="AE24" s="21"/>
      <c r="AF24" s="21"/>
      <c r="AG24" s="21"/>
      <c r="AH24" s="21"/>
      <c r="AI24" s="21"/>
    </row>
    <row r="25" spans="1:35" ht="25.5">
      <c r="A25" s="20" t="str">
        <f t="shared" si="4"/>
        <v>BuyerParty</v>
      </c>
      <c r="B25" s="20" t="str">
        <f t="shared" si="5"/>
        <v>Order Response. Buyer Party. </v>
      </c>
      <c r="C25" s="21"/>
      <c r="D25" s="21" t="s">
        <v>195</v>
      </c>
      <c r="E25" s="21"/>
      <c r="F25" s="21"/>
      <c r="G25" s="21"/>
      <c r="H25" s="20" t="str">
        <f t="shared" si="6"/>
        <v>Buyer Party</v>
      </c>
      <c r="I25" s="20" t="str">
        <f t="shared" si="7"/>
        <v>Buyer Party</v>
      </c>
      <c r="J25" s="20"/>
      <c r="K25" s="20"/>
      <c r="L25" s="21"/>
      <c r="M25" s="22" t="s">
        <v>196</v>
      </c>
      <c r="N25" s="21"/>
      <c r="O25" s="26">
        <v>1</v>
      </c>
      <c r="P25" s="21" t="s">
        <v>197</v>
      </c>
      <c r="Q25" s="24" t="s">
        <v>198</v>
      </c>
      <c r="R25" s="24"/>
      <c r="S25" s="25"/>
      <c r="T25" s="26"/>
      <c r="U25" s="21"/>
      <c r="V25" s="21"/>
      <c r="W25" s="21"/>
      <c r="X25" s="21"/>
      <c r="Y25" s="21"/>
      <c r="Z25" s="21"/>
      <c r="AA25" s="21"/>
      <c r="AB25" s="21"/>
      <c r="AC25" s="21"/>
      <c r="AD25" s="21"/>
      <c r="AE25" s="21"/>
      <c r="AF25" s="21"/>
      <c r="AG25" s="21"/>
      <c r="AH25" s="21"/>
      <c r="AI25" s="21"/>
    </row>
    <row r="26" spans="1:35" ht="25.5">
      <c r="A26" s="20" t="str">
        <f t="shared" si="4"/>
        <v>SellerParty</v>
      </c>
      <c r="B26" s="20" t="str">
        <f t="shared" si="5"/>
        <v>Order Response. Seller Party. </v>
      </c>
      <c r="C26" s="21"/>
      <c r="D26" s="21" t="s">
        <v>199</v>
      </c>
      <c r="E26" s="21"/>
      <c r="F26" s="21"/>
      <c r="G26" s="21"/>
      <c r="H26" s="20" t="str">
        <f t="shared" si="6"/>
        <v>Seller Party</v>
      </c>
      <c r="I26" s="20" t="str">
        <f t="shared" si="7"/>
        <v>Seller Party</v>
      </c>
      <c r="J26" s="20"/>
      <c r="K26" s="20"/>
      <c r="L26" s="21"/>
      <c r="M26" s="22" t="s">
        <v>200</v>
      </c>
      <c r="N26" s="21"/>
      <c r="O26" s="26">
        <v>1</v>
      </c>
      <c r="P26" s="21" t="s">
        <v>201</v>
      </c>
      <c r="Q26" s="24" t="s">
        <v>202</v>
      </c>
      <c r="R26" s="24"/>
      <c r="S26" s="25"/>
      <c r="T26" s="26"/>
      <c r="U26" s="21"/>
      <c r="V26" s="21"/>
      <c r="W26" s="21"/>
      <c r="X26" s="21"/>
      <c r="Y26" s="21"/>
      <c r="Z26" s="21"/>
      <c r="AA26" s="21"/>
      <c r="AB26" s="21"/>
      <c r="AC26" s="21"/>
      <c r="AD26" s="21"/>
      <c r="AE26" s="21"/>
      <c r="AF26" s="21"/>
      <c r="AG26" s="21"/>
      <c r="AH26" s="21"/>
      <c r="AI26" s="21"/>
    </row>
    <row r="27" spans="1:35" ht="25.5">
      <c r="A27" s="20" t="str">
        <f t="shared" si="4"/>
        <v>OriginatorParty</v>
      </c>
      <c r="B27" s="20" t="str">
        <f t="shared" si="5"/>
        <v>Order Response. Originator_  Party. </v>
      </c>
      <c r="C27" s="21"/>
      <c r="D27" s="21" t="s">
        <v>203</v>
      </c>
      <c r="E27" s="21" t="s">
        <v>204</v>
      </c>
      <c r="F27" s="21"/>
      <c r="G27" s="21"/>
      <c r="H27" s="20" t="str">
        <f t="shared" si="6"/>
        <v>Party</v>
      </c>
      <c r="I27" s="20" t="str">
        <f t="shared" si="7"/>
        <v>Party</v>
      </c>
      <c r="J27" s="20"/>
      <c r="K27" s="20"/>
      <c r="L27" s="21"/>
      <c r="M27" s="22" t="s">
        <v>205</v>
      </c>
      <c r="N27" s="21"/>
      <c r="O27" s="26" t="s">
        <v>206</v>
      </c>
      <c r="P27" s="21" t="s">
        <v>207</v>
      </c>
      <c r="Q27" s="24" t="s">
        <v>208</v>
      </c>
      <c r="R27" s="24"/>
      <c r="S27" s="25"/>
      <c r="T27" s="26"/>
      <c r="U27" s="21"/>
      <c r="V27" s="21"/>
      <c r="W27" s="21"/>
      <c r="X27" s="21"/>
      <c r="Y27" s="21"/>
      <c r="Z27" s="21"/>
      <c r="AA27" s="21"/>
      <c r="AB27" s="21"/>
      <c r="AC27" s="21"/>
      <c r="AD27" s="21"/>
      <c r="AE27" s="21"/>
      <c r="AF27" s="21"/>
      <c r="AG27" s="21"/>
      <c r="AH27" s="21"/>
      <c r="AI27" s="21"/>
    </row>
    <row r="28" spans="1:35" ht="25.5">
      <c r="A28" s="20" t="str">
        <f t="shared" si="4"/>
        <v>FreightForwarderParty</v>
      </c>
      <c r="B28" s="20" t="str">
        <f t="shared" si="5"/>
        <v>Order Response. Freight Forwarder_  Party. </v>
      </c>
      <c r="C28" s="21"/>
      <c r="D28" s="21" t="s">
        <v>209</v>
      </c>
      <c r="E28" s="21" t="s">
        <v>210</v>
      </c>
      <c r="F28" s="21"/>
      <c r="G28" s="21"/>
      <c r="H28" s="20" t="str">
        <f t="shared" si="6"/>
        <v>Party</v>
      </c>
      <c r="I28" s="20" t="str">
        <f t="shared" si="7"/>
        <v>Party</v>
      </c>
      <c r="J28" s="20"/>
      <c r="K28" s="20"/>
      <c r="L28" s="21"/>
      <c r="M28" s="22" t="s">
        <v>211</v>
      </c>
      <c r="N28" s="21"/>
      <c r="O28" s="26" t="s">
        <v>212</v>
      </c>
      <c r="P28" s="21" t="s">
        <v>213</v>
      </c>
      <c r="Q28" s="24" t="s">
        <v>214</v>
      </c>
      <c r="R28" s="24"/>
      <c r="S28" s="25"/>
      <c r="T28" s="26"/>
      <c r="U28" s="21"/>
      <c r="V28" s="21"/>
      <c r="W28" s="21"/>
      <c r="X28" s="21"/>
      <c r="Y28" s="21"/>
      <c r="Z28" s="21"/>
      <c r="AA28" s="21"/>
      <c r="AB28" s="21"/>
      <c r="AC28" s="21"/>
      <c r="AD28" s="21"/>
      <c r="AE28" s="21"/>
      <c r="AF28" s="21"/>
      <c r="AG28" s="21"/>
      <c r="AH28" s="21"/>
      <c r="AI28" s="21"/>
    </row>
    <row r="29" spans="1:35" ht="25.5">
      <c r="A29" s="20" t="str">
        <f t="shared" si="4"/>
        <v>Delivery</v>
      </c>
      <c r="B29" s="20" t="str">
        <f t="shared" si="5"/>
        <v>Order Response. Delivery. </v>
      </c>
      <c r="C29" s="21"/>
      <c r="D29" s="21" t="s">
        <v>215</v>
      </c>
      <c r="E29" s="21"/>
      <c r="F29" s="21"/>
      <c r="G29" s="21"/>
      <c r="H29" s="20" t="str">
        <f t="shared" si="6"/>
        <v>Delivery</v>
      </c>
      <c r="I29" s="20" t="str">
        <f t="shared" si="7"/>
        <v>Delivery</v>
      </c>
      <c r="J29" s="20"/>
      <c r="K29" s="20"/>
      <c r="L29" s="21"/>
      <c r="M29" s="22" t="s">
        <v>216</v>
      </c>
      <c r="N29" s="21"/>
      <c r="O29" s="23" t="s">
        <v>217</v>
      </c>
      <c r="P29" s="21" t="s">
        <v>218</v>
      </c>
      <c r="Q29" s="24" t="s">
        <v>219</v>
      </c>
      <c r="R29" s="24"/>
      <c r="S29" s="25"/>
      <c r="T29" s="26"/>
      <c r="U29" s="21"/>
      <c r="V29" s="21"/>
      <c r="W29" s="21"/>
      <c r="X29" s="21"/>
      <c r="Y29" s="21"/>
      <c r="Z29" s="21"/>
      <c r="AA29" s="21"/>
      <c r="AB29" s="21"/>
      <c r="AC29" s="21"/>
      <c r="AD29" s="21"/>
      <c r="AE29" s="21"/>
      <c r="AF29" s="21"/>
      <c r="AG29" s="21"/>
      <c r="AH29" s="21"/>
      <c r="AI29" s="21"/>
    </row>
    <row r="30" spans="1:35" ht="25.5">
      <c r="A30" s="20" t="str">
        <f t="shared" si="4"/>
        <v>DeliveryTerms</v>
      </c>
      <c r="B30" s="20" t="str">
        <f t="shared" si="5"/>
        <v>Order Response. Delivery Terms. </v>
      </c>
      <c r="C30" s="21"/>
      <c r="D30" s="21" t="s">
        <v>220</v>
      </c>
      <c r="E30" s="21"/>
      <c r="F30" s="21"/>
      <c r="G30" s="21"/>
      <c r="H30" s="20" t="str">
        <f t="shared" si="6"/>
        <v>Delivery Terms</v>
      </c>
      <c r="I30" s="20" t="str">
        <f t="shared" si="7"/>
        <v>Delivery Terms</v>
      </c>
      <c r="J30" s="20"/>
      <c r="K30" s="20"/>
      <c r="L30" s="21"/>
      <c r="M30" s="22" t="s">
        <v>221</v>
      </c>
      <c r="N30" s="21"/>
      <c r="O30" s="26" t="s">
        <v>222</v>
      </c>
      <c r="P30" s="21" t="s">
        <v>223</v>
      </c>
      <c r="Q30" s="24" t="s">
        <v>224</v>
      </c>
      <c r="R30" s="24"/>
      <c r="S30" s="25"/>
      <c r="T30" s="26"/>
      <c r="U30" s="21"/>
      <c r="V30" s="21"/>
      <c r="W30" s="21"/>
      <c r="X30" s="21"/>
      <c r="Y30" s="21"/>
      <c r="Z30" s="21"/>
      <c r="AA30" s="21"/>
      <c r="AB30" s="21"/>
      <c r="AC30" s="21"/>
      <c r="AD30" s="21"/>
      <c r="AE30" s="21"/>
      <c r="AF30" s="21"/>
      <c r="AG30" s="21"/>
      <c r="AH30" s="21"/>
      <c r="AI30" s="21"/>
    </row>
    <row r="31" spans="1:168" ht="25.5">
      <c r="A31" s="20" t="str">
        <f t="shared" si="4"/>
        <v>AllowanceCharge</v>
      </c>
      <c r="B31" s="20" t="str">
        <f t="shared" si="5"/>
        <v>Order Response. Allowance Charge. </v>
      </c>
      <c r="C31" s="21"/>
      <c r="D31" s="21" t="s">
        <v>225</v>
      </c>
      <c r="E31" s="21"/>
      <c r="F31" s="21"/>
      <c r="G31" s="21"/>
      <c r="H31" s="20" t="str">
        <f t="shared" si="6"/>
        <v>Allowance Charge</v>
      </c>
      <c r="I31" s="20" t="str">
        <f t="shared" si="7"/>
        <v>Allowance Charge</v>
      </c>
      <c r="J31" s="20"/>
      <c r="K31" s="20"/>
      <c r="L31" s="21"/>
      <c r="M31" s="22" t="s">
        <v>226</v>
      </c>
      <c r="N31" s="21"/>
      <c r="O31" s="23" t="s">
        <v>227</v>
      </c>
      <c r="P31" s="21" t="s">
        <v>228</v>
      </c>
      <c r="Q31" s="24" t="s">
        <v>229</v>
      </c>
      <c r="R31" s="24"/>
      <c r="S31" s="25"/>
      <c r="T31" s="26"/>
      <c r="U31" s="21"/>
      <c r="V31" s="21"/>
      <c r="W31" s="21"/>
      <c r="X31" s="21"/>
      <c r="Y31" s="21"/>
      <c r="Z31" s="21"/>
      <c r="AA31" s="21"/>
      <c r="AB31" s="21"/>
      <c r="AC31" s="21"/>
      <c r="AD31" s="21"/>
      <c r="AE31" s="21"/>
      <c r="AF31" s="21"/>
      <c r="AG31" s="21"/>
      <c r="AH31" s="21"/>
      <c r="AI31" s="21"/>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25.5">
      <c r="A32" s="20" t="str">
        <f t="shared" si="4"/>
        <v>SalesConditions</v>
      </c>
      <c r="B32" s="20" t="str">
        <f t="shared" si="5"/>
        <v>Order Response. Sales Conditions. </v>
      </c>
      <c r="C32" s="21"/>
      <c r="D32" s="21" t="s">
        <v>230</v>
      </c>
      <c r="E32" s="21"/>
      <c r="F32" s="21"/>
      <c r="G32" s="21"/>
      <c r="H32" s="20" t="str">
        <f t="shared" si="6"/>
        <v>Sales Conditions</v>
      </c>
      <c r="I32" s="20" t="str">
        <f t="shared" si="7"/>
        <v>Sales Conditions</v>
      </c>
      <c r="J32" s="20"/>
      <c r="K32" s="20"/>
      <c r="L32" s="21"/>
      <c r="M32" s="22" t="s">
        <v>231</v>
      </c>
      <c r="N32" s="21"/>
      <c r="O32" s="26" t="s">
        <v>232</v>
      </c>
      <c r="P32" s="21" t="s">
        <v>233</v>
      </c>
      <c r="Q32" s="24" t="s">
        <v>234</v>
      </c>
      <c r="R32" s="24"/>
      <c r="S32" s="25"/>
      <c r="T32" s="26"/>
      <c r="U32" s="21"/>
      <c r="V32" s="21"/>
      <c r="W32" s="21"/>
      <c r="X32" s="21"/>
      <c r="Y32" s="21"/>
      <c r="Z32" s="21"/>
      <c r="AA32" s="21"/>
      <c r="AB32" s="21"/>
      <c r="AC32" s="21"/>
      <c r="AD32" s="21"/>
      <c r="AE32" s="21"/>
      <c r="AF32" s="21"/>
      <c r="AG32" s="21"/>
      <c r="AH32" s="21"/>
      <c r="AI32" s="21"/>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25.5">
      <c r="A33" s="20" t="str">
        <f t="shared" si="4"/>
        <v>DestinationCountry</v>
      </c>
      <c r="B33" s="20" t="str">
        <f t="shared" si="5"/>
        <v>Order Response. Destination_  Country. </v>
      </c>
      <c r="C33" s="21"/>
      <c r="D33" s="21" t="s">
        <v>235</v>
      </c>
      <c r="E33" s="21" t="s">
        <v>236</v>
      </c>
      <c r="F33" s="21"/>
      <c r="G33" s="21"/>
      <c r="H33" s="20" t="str">
        <f t="shared" si="6"/>
        <v>Country</v>
      </c>
      <c r="I33" s="20" t="str">
        <f t="shared" si="7"/>
        <v>Country</v>
      </c>
      <c r="J33" s="20"/>
      <c r="K33" s="20"/>
      <c r="L33" s="21"/>
      <c r="M33" s="22" t="s">
        <v>237</v>
      </c>
      <c r="N33" s="21"/>
      <c r="O33" s="26" t="s">
        <v>238</v>
      </c>
      <c r="P33" s="21" t="s">
        <v>239</v>
      </c>
      <c r="Q33" s="24" t="s">
        <v>240</v>
      </c>
      <c r="R33" s="24"/>
      <c r="S33" s="25"/>
      <c r="T33" s="26"/>
      <c r="U33" s="21"/>
      <c r="V33" s="21"/>
      <c r="W33" s="21"/>
      <c r="X33" s="21"/>
      <c r="Y33" s="21"/>
      <c r="Z33" s="21"/>
      <c r="AA33" s="21"/>
      <c r="AB33" s="21"/>
      <c r="AC33" s="21"/>
      <c r="AD33" s="21"/>
      <c r="AE33" s="21"/>
      <c r="AF33" s="21"/>
      <c r="AG33" s="21"/>
      <c r="AH33" s="21"/>
      <c r="AI33" s="21"/>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25.5">
      <c r="A34" s="20" t="str">
        <f t="shared" si="4"/>
        <v>RespondedOrderLine</v>
      </c>
      <c r="B34" s="20" t="str">
        <f t="shared" si="5"/>
        <v>Order Response. Responded_  Order Line. </v>
      </c>
      <c r="C34" s="21"/>
      <c r="D34" s="21" t="s">
        <v>241</v>
      </c>
      <c r="E34" s="21" t="s">
        <v>242</v>
      </c>
      <c r="F34" s="21"/>
      <c r="G34" s="21"/>
      <c r="H34" s="20" t="str">
        <f t="shared" si="6"/>
        <v>Order Line</v>
      </c>
      <c r="I34" s="20" t="str">
        <f t="shared" si="7"/>
        <v>Order Line</v>
      </c>
      <c r="J34" s="20"/>
      <c r="K34" s="20"/>
      <c r="L34" s="21"/>
      <c r="M34" s="22" t="s">
        <v>243</v>
      </c>
      <c r="N34" s="21"/>
      <c r="O34" s="23" t="s">
        <v>244</v>
      </c>
      <c r="P34" s="21" t="s">
        <v>245</v>
      </c>
      <c r="Q34" s="24" t="s">
        <v>246</v>
      </c>
      <c r="R34" s="24"/>
      <c r="S34" s="25"/>
      <c r="T34" s="26"/>
      <c r="U34" s="21"/>
      <c r="V34" s="21"/>
      <c r="W34" s="21"/>
      <c r="X34" s="21"/>
      <c r="Y34" s="21"/>
      <c r="Z34" s="21"/>
      <c r="AA34" s="21"/>
      <c r="AB34" s="21"/>
      <c r="AC34" s="21"/>
      <c r="AD34" s="21"/>
      <c r="AE34" s="21"/>
      <c r="AF34" s="21"/>
      <c r="AG34" s="21"/>
      <c r="AH34" s="21"/>
      <c r="AI34" s="21"/>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35" ht="25.5">
      <c r="A35" s="20" t="str">
        <f t="shared" si="4"/>
        <v>PaymentMeans</v>
      </c>
      <c r="B35" s="20" t="str">
        <f t="shared" si="5"/>
        <v>Order Response. Payment Means. </v>
      </c>
      <c r="C35" s="21"/>
      <c r="D35" s="21" t="s">
        <v>247</v>
      </c>
      <c r="E35" s="21"/>
      <c r="F35" s="21"/>
      <c r="G35" s="21"/>
      <c r="H35" s="20" t="str">
        <f t="shared" si="6"/>
        <v>Payment Means</v>
      </c>
      <c r="I35" s="20" t="str">
        <f t="shared" si="7"/>
        <v>Payment Means</v>
      </c>
      <c r="J35" s="20"/>
      <c r="K35" s="21"/>
      <c r="L35" s="21"/>
      <c r="M35" s="22" t="s">
        <v>248</v>
      </c>
      <c r="N35" s="21"/>
      <c r="O35" s="26" t="s">
        <v>249</v>
      </c>
      <c r="P35" s="21" t="s">
        <v>250</v>
      </c>
      <c r="Q35" s="24" t="s">
        <v>251</v>
      </c>
      <c r="R35" s="24"/>
      <c r="S35" s="25"/>
      <c r="T35" s="26"/>
      <c r="U35" s="21"/>
      <c r="V35" s="21"/>
      <c r="W35" s="21"/>
      <c r="X35" s="21"/>
      <c r="Y35" s="21"/>
      <c r="Z35" s="21"/>
      <c r="AA35" s="21"/>
      <c r="AB35" s="21"/>
      <c r="AC35" s="21"/>
      <c r="AD35" s="21"/>
      <c r="AE35" s="21"/>
      <c r="AF35" s="21"/>
      <c r="AG35" s="21"/>
      <c r="AH35" s="21"/>
      <c r="AI35" s="21"/>
    </row>
    <row r="36" spans="1:35" ht="12.75">
      <c r="A36" s="27"/>
      <c r="B36" s="27"/>
      <c r="C36" s="27"/>
      <c r="D36" s="27"/>
      <c r="E36" s="27"/>
      <c r="F36" s="27"/>
      <c r="G36" s="27"/>
      <c r="H36" s="27"/>
      <c r="I36" s="27"/>
      <c r="J36" s="27"/>
      <c r="K36" s="27"/>
      <c r="L36" s="27"/>
      <c r="M36" s="27"/>
      <c r="N36" s="28"/>
      <c r="O36" s="29"/>
      <c r="P36" s="28" t="s">
        <v>252</v>
      </c>
      <c r="Q36" s="30"/>
      <c r="R36" s="30"/>
      <c r="S36" s="31"/>
      <c r="T36" s="30"/>
      <c r="U36" s="27"/>
      <c r="V36" s="27"/>
      <c r="W36" s="27"/>
      <c r="X36" s="27"/>
      <c r="Y36" s="27"/>
      <c r="Z36" s="27"/>
      <c r="AA36" s="27"/>
      <c r="AB36" s="27"/>
      <c r="AC36" s="27"/>
      <c r="AD36" s="27"/>
      <c r="AE36" s="27"/>
      <c r="AF36" s="27"/>
      <c r="AG36" s="27"/>
      <c r="AH36" s="27"/>
      <c r="AI36"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35"/>
  <sheetViews>
    <sheetView workbookViewId="0" topLeftCell="H10">
      <selection activeCell="J21" sqref="J21"/>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253</v>
      </c>
      <c r="B1" s="32" t="s">
        <v>254</v>
      </c>
      <c r="C1" s="32" t="s">
        <v>255</v>
      </c>
      <c r="D1" s="32" t="s">
        <v>256</v>
      </c>
      <c r="E1" s="32" t="s">
        <v>257</v>
      </c>
      <c r="F1" s="32" t="s">
        <v>258</v>
      </c>
      <c r="G1" s="32" t="s">
        <v>259</v>
      </c>
      <c r="H1" s="32" t="s">
        <v>260</v>
      </c>
      <c r="I1" s="32" t="s">
        <v>261</v>
      </c>
      <c r="J1" s="32" t="s">
        <v>262</v>
      </c>
      <c r="K1" s="32" t="s">
        <v>263</v>
      </c>
      <c r="L1" s="32" t="s">
        <v>264</v>
      </c>
      <c r="M1" s="32" t="s">
        <v>265</v>
      </c>
      <c r="N1" s="32" t="s">
        <v>266</v>
      </c>
      <c r="O1" s="32" t="s">
        <v>267</v>
      </c>
      <c r="P1" s="55" t="s">
        <v>268</v>
      </c>
      <c r="Q1" s="55"/>
      <c r="R1" s="56" t="s">
        <v>269</v>
      </c>
      <c r="S1" s="56"/>
      <c r="T1" s="56"/>
      <c r="U1" s="56"/>
      <c r="V1" s="56"/>
      <c r="W1" s="56"/>
      <c r="X1" s="56"/>
      <c r="Y1" s="56"/>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270</v>
      </c>
      <c r="B2" s="33">
        <v>558</v>
      </c>
      <c r="C2" s="33" t="str">
        <f>IF(OrderResponse!B2&lt;&gt;"",OrderResponse!B2,"")</f>
        <v>Order Response. Details</v>
      </c>
      <c r="D2" s="33" t="str">
        <f>IF(OrderResponse!P2&lt;&gt;"",OrderResponse!P2,"")</f>
        <v>ABIE</v>
      </c>
      <c r="E2" s="34" t="str">
        <f>IF(OrderResponse!Q2&lt;&gt;"",OrderResponse!Q2,"")</f>
        <v>the document responding to the Buyer to indicate detailed responses against a single Order.</v>
      </c>
      <c r="F2" s="34"/>
      <c r="G2" s="35">
        <f>IF(OrderResponse!C2&lt;&gt;"",OrderResponse!C2,"")</f>
      </c>
      <c r="H2" s="35" t="str">
        <f>IF(OrderResponse!D2&lt;&gt;"",OrderResponse!D2,"")</f>
        <v>Order Response</v>
      </c>
      <c r="I2" s="36">
        <f>IF(OrderResponse!E2&lt;&gt;"",OrderResponse!E2,"")</f>
      </c>
      <c r="J2" s="36">
        <f>IF(OrderResponse!H2&lt;&gt;"",OrderResponse!H2,"")</f>
      </c>
      <c r="K2" s="36">
        <f>IF(AND(OrderResponse!K2&lt;&gt;"",OrderResponse!P2="BBIE"),OrderResponse!K2,"")</f>
      </c>
      <c r="L2" s="36">
        <f>IF(AND(OrderResponse!I2&lt;&gt;"",OrderResponse!P2="BBIE"),OrderResponse!I2,"")</f>
      </c>
      <c r="M2" s="36">
        <f>IF(OrderResponse!L2&lt;&gt;"",OrderResponse!L2,"")</f>
      </c>
      <c r="N2" s="36">
        <f>IF(OrderResponse!M2&lt;&gt;"",OrderResponse!M2,"")</f>
      </c>
      <c r="O2" s="35" t="str">
        <f>IF(OrderResponse!N2&lt;&gt;"",OrderResponse!N2,"")</f>
        <v>Order Acknowledgement, PO Response</v>
      </c>
      <c r="P2" s="36">
        <f>IF(LEN(OrderResponse!O2)=1,TEXT(OrderResponse!O2,"#"),IF(MID(OrderResponse!O2,2,2)="..",LEFT(OrderResponse!O2,1),""))</f>
      </c>
      <c r="Q2" s="36">
        <f>IF(LEN(OrderResponse!O2)=1,TEXT(OrderResponse!O2,"#"),IF(MID(OrderResponse!O2,2,2)="..",IF(RIGHT(OrderResponse!O2,1)="n","unbounded",RIGHT(OrderResponse!O2,1)),""))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271</v>
      </c>
      <c r="B3" s="37">
        <v>559</v>
      </c>
      <c r="C3" s="37" t="str">
        <f>IF(OrderResponse!B3&lt;&gt;"",OrderResponse!B3,"")</f>
        <v>Order Response. Buyers_  Identifier. Identifier</v>
      </c>
      <c r="D3" s="37" t="str">
        <f>IF(OrderResponse!P3&lt;&gt;"",OrderResponse!P3,"")</f>
        <v>BBIE</v>
      </c>
      <c r="E3" s="38" t="str">
        <f>IF(OrderResponse!Q3&lt;&gt;"",OrderResponse!Q3,"")</f>
        <v>a unique identification assigned to the OrderResponse in respect to the Buyer party</v>
      </c>
      <c r="F3" s="38"/>
      <c r="G3" s="39">
        <f>IF(OrderResponse!C3&lt;&gt;"",OrderResponse!C3,"")</f>
      </c>
      <c r="H3" s="39" t="str">
        <f>IF(OrderResponse!D3&lt;&gt;"",OrderResponse!D3,"")</f>
        <v>Order Response</v>
      </c>
      <c r="I3" s="39" t="str">
        <f>IF(OrderResponse!E3&lt;&gt;"",OrderResponse!E3,"")</f>
        <v>Buyers</v>
      </c>
      <c r="J3" s="39" t="str">
        <f>IF(OrderResponse!H3&lt;&gt;"",OrderResponse!H3,"")</f>
        <v>Identifier</v>
      </c>
      <c r="K3" s="39" t="str">
        <f>IF(AND(OrderResponse!K3&lt;&gt;"",OrderResponse!P3="BBIE"),OrderResponse!K3,"")</f>
        <v>Identifier. Type</v>
      </c>
      <c r="L3" s="39" t="str">
        <f>IF(AND(OrderResponse!I3&lt;&gt;"",OrderResponse!P3="BBIE"),OrderResponse!I3,"")</f>
        <v>Identifier</v>
      </c>
      <c r="M3" s="40">
        <f>IF(OrderResponse!L3&lt;&gt;"",OrderResponse!L3,"")</f>
      </c>
      <c r="N3" s="40">
        <f>IF(OrderResponse!M3&lt;&gt;"",OrderResponse!M3,"")</f>
      </c>
      <c r="O3" s="39">
        <f>IF(OrderResponse!N3&lt;&gt;"",OrderResponse!N3,"")</f>
      </c>
      <c r="P3" s="39" t="str">
        <f>IF(LEN(OrderResponse!O3)=1,TEXT(OrderResponse!O3,"#"),IF(MID(OrderResponse!O3,2,2)="..",LEFT(OrderResponse!O3,1),""))</f>
        <v>0</v>
      </c>
      <c r="Q3" s="39" t="str">
        <f>IF(LEN(OrderResponse!O3)=1,TEXT(OrderResponse!O3,"#"),IF(MID(OrderResponse!O3,2,2)="..",IF(RIGHT(OrderResponse!O3,1)="n","unbounded",RIGHT(OrderResponse!O3,1)),""))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272</v>
      </c>
      <c r="B4" s="37">
        <v>560</v>
      </c>
      <c r="C4" s="37" t="str">
        <f>IF(OrderResponse!B4&lt;&gt;"",OrderResponse!B4,"")</f>
        <v>Order Response. Sellers_  Identifier. Identifier</v>
      </c>
      <c r="D4" s="37" t="str">
        <f>IF(OrderResponse!P4&lt;&gt;"",OrderResponse!P4,"")</f>
        <v>BBIE</v>
      </c>
      <c r="E4" s="38" t="str">
        <f>IF(OrderResponse!Q4&lt;&gt;"",OrderResponse!Q4,"")</f>
        <v>the identification given to an OrderResponse by the seller.</v>
      </c>
      <c r="F4" s="38"/>
      <c r="G4" s="39">
        <f>IF(OrderResponse!C4&lt;&gt;"",OrderResponse!C4,"")</f>
      </c>
      <c r="H4" s="39" t="str">
        <f>IF(OrderResponse!D4&lt;&gt;"",OrderResponse!D4,"")</f>
        <v>Order Response</v>
      </c>
      <c r="I4" s="39" t="str">
        <f>IF(OrderResponse!E4&lt;&gt;"",OrderResponse!E4,"")</f>
        <v>Sellers</v>
      </c>
      <c r="J4" s="39" t="str">
        <f>IF(OrderResponse!H4&lt;&gt;"",OrderResponse!H4,"")</f>
        <v>Identifier</v>
      </c>
      <c r="K4" s="39" t="str">
        <f>IF(AND(OrderResponse!K4&lt;&gt;"",OrderResponse!P4="BBIE"),OrderResponse!K4,"")</f>
        <v>Identifier. Type</v>
      </c>
      <c r="L4" s="39" t="str">
        <f>IF(AND(OrderResponse!I4&lt;&gt;"",OrderResponse!P4="BBIE"),OrderResponse!I4,"")</f>
        <v>Identifier</v>
      </c>
      <c r="M4" s="40">
        <f>IF(OrderResponse!L4&lt;&gt;"",OrderResponse!L4,"")</f>
      </c>
      <c r="N4" s="40">
        <f>IF(OrderResponse!M4&lt;&gt;"",OrderResponse!M4,"")</f>
      </c>
      <c r="O4" s="39">
        <f>IF(OrderResponse!N4&lt;&gt;"",OrderResponse!N4,"")</f>
      </c>
      <c r="P4" s="39" t="str">
        <f>IF(LEN(OrderResponse!O4)=1,TEXT(OrderResponse!O4,"#"),IF(MID(OrderResponse!O4,2,2)="..",LEFT(OrderResponse!O4,1),""))</f>
        <v>0</v>
      </c>
      <c r="Q4" s="39" t="str">
        <f>IF(LEN(OrderResponse!O4)=1,TEXT(OrderResponse!O4,"#"),IF(MID(OrderResponse!O4,2,2)="..",IF(RIGHT(OrderResponse!O4,1)="n","unbounded",RIGHT(OrderResponse!O4,1)),""))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273</v>
      </c>
      <c r="B5" s="37">
        <v>561</v>
      </c>
      <c r="C5" s="37" t="str">
        <f>IF(OrderResponse!B5&lt;&gt;"",OrderResponse!B5,"")</f>
        <v>Order Response. Copy. Indicator</v>
      </c>
      <c r="D5" s="37" t="str">
        <f>IF(OrderResponse!P5&lt;&gt;"",OrderResponse!P5,"")</f>
        <v>BBIE</v>
      </c>
      <c r="E5" s="38" t="str">
        <f>IF(OrderResponse!Q5&lt;&gt;"",OrderResponse!Q5,"")</f>
        <v>Indicates whether a document is a copy (true) or not (false)</v>
      </c>
      <c r="F5" s="38"/>
      <c r="G5" s="39">
        <f>IF(OrderResponse!C5&lt;&gt;"",OrderResponse!C5,"")</f>
      </c>
      <c r="H5" s="39" t="str">
        <f>IF(OrderResponse!D5&lt;&gt;"",OrderResponse!D5,"")</f>
        <v>Order Response</v>
      </c>
      <c r="I5" s="39">
        <f>IF(OrderResponse!E5&lt;&gt;"",OrderResponse!E5,"")</f>
      </c>
      <c r="J5" s="39" t="str">
        <f>IF(OrderResponse!H5&lt;&gt;"",OrderResponse!H5,"")</f>
        <v>Copy</v>
      </c>
      <c r="K5" s="39" t="str">
        <f>IF(AND(OrderResponse!K5&lt;&gt;"",OrderResponse!P5="BBIE"),OrderResponse!K5,"")</f>
        <v>Indicator. Type</v>
      </c>
      <c r="L5" s="39" t="str">
        <f>IF(AND(OrderResponse!I5&lt;&gt;"",OrderResponse!P5="BBIE"),OrderResponse!I5,"")</f>
        <v>Indicator</v>
      </c>
      <c r="M5" s="40">
        <f>IF(OrderResponse!L5&lt;&gt;"",OrderResponse!L5,"")</f>
      </c>
      <c r="N5" s="40">
        <f>IF(OrderResponse!M5&lt;&gt;"",OrderResponse!M5,"")</f>
      </c>
      <c r="O5" s="39">
        <f>IF(OrderResponse!N5&lt;&gt;"",OrderResponse!N5,"")</f>
      </c>
      <c r="P5" s="39" t="str">
        <f>IF(LEN(OrderResponse!O5)=1,TEXT(OrderResponse!O5,"#"),IF(MID(OrderResponse!O5,2,2)="..",LEFT(OrderResponse!O5,1),""))</f>
        <v>0</v>
      </c>
      <c r="Q5" s="39" t="str">
        <f>IF(LEN(OrderResponse!O5)=1,TEXT(OrderResponse!O5,"#"),IF(MID(OrderResponse!O5,2,2)="..",IF(RIGHT(OrderResponse!O5,1)="n","unbounded",RIGHT(OrderResponse!O5,1)),""))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274</v>
      </c>
      <c r="B6" s="37">
        <v>562</v>
      </c>
      <c r="C6" s="37" t="str">
        <f>IF(OrderResponse!B6&lt;&gt;"",OrderResponse!B6,"")</f>
        <v>Order Response. Globally Unique_  Identifier. Identifier</v>
      </c>
      <c r="D6" s="37" t="str">
        <f>IF(OrderResponse!P6&lt;&gt;"",OrderResponse!P6,"")</f>
        <v>BBIE</v>
      </c>
      <c r="E6" s="38" t="str">
        <f>IF(OrderResponse!Q6&lt;&gt;"",OrderResponse!Q6,"")</f>
        <v>a computer generated unique identifier for the document, which is guaranteed to be unique</v>
      </c>
      <c r="F6" s="38"/>
      <c r="G6" s="39">
        <f>IF(OrderResponse!C6&lt;&gt;"",OrderResponse!C6,"")</f>
      </c>
      <c r="H6" s="39" t="str">
        <f>IF(OrderResponse!D6&lt;&gt;"",OrderResponse!D6,"")</f>
        <v>Order Response</v>
      </c>
      <c r="I6" s="39" t="str">
        <f>IF(OrderResponse!E6&lt;&gt;"",OrderResponse!E6,"")</f>
        <v>Globally Unique</v>
      </c>
      <c r="J6" s="39" t="str">
        <f>IF(OrderResponse!H6&lt;&gt;"",OrderResponse!H6,"")</f>
        <v>Identifier</v>
      </c>
      <c r="K6" s="39" t="str">
        <f>IF(AND(OrderResponse!K6&lt;&gt;"",OrderResponse!P6="BBIE"),OrderResponse!K6,"")</f>
        <v>Identifier. Type</v>
      </c>
      <c r="L6" s="39" t="str">
        <f>IF(AND(OrderResponse!I6&lt;&gt;"",OrderResponse!P6="BBIE"),OrderResponse!I6,"")</f>
        <v>Identifier</v>
      </c>
      <c r="M6" s="40">
        <f>IF(OrderResponse!L6&lt;&gt;"",OrderResponse!L6,"")</f>
      </c>
      <c r="N6" s="40">
        <f>IF(OrderResponse!M6&lt;&gt;"",OrderResponse!M6,"")</f>
      </c>
      <c r="O6" s="39">
        <f>IF(OrderResponse!N6&lt;&gt;"",OrderResponse!N6,"")</f>
      </c>
      <c r="P6" s="39" t="str">
        <f>IF(LEN(OrderResponse!O6)=1,TEXT(OrderResponse!O6,"#"),IF(MID(OrderResponse!O6,2,2)="..",LEFT(OrderResponse!O6,1),""))</f>
        <v>0</v>
      </c>
      <c r="Q6" s="39" t="str">
        <f>IF(LEN(OrderResponse!O6)=1,TEXT(OrderResponse!O6,"#"),IF(MID(OrderResponse!O6,2,2)="..",IF(RIGHT(OrderResponse!O6,1)="n","unbounded",RIGHT(OrderResponse!O6,1)),""))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275</v>
      </c>
      <c r="B7" s="37">
        <v>563</v>
      </c>
      <c r="C7" s="37" t="str">
        <f>IF(OrderResponse!B7&lt;&gt;"",OrderResponse!B7,"")</f>
        <v>Order Response. Issue Date. Date</v>
      </c>
      <c r="D7" s="37" t="str">
        <f>IF(OrderResponse!P7&lt;&gt;"",OrderResponse!P7,"")</f>
        <v>BBIE</v>
      </c>
      <c r="E7" s="38" t="str">
        <f>IF(OrderResponse!Q7&lt;&gt;"",OrderResponse!Q7,"")</f>
        <v>a date (and potentially time) stamp denoting when the Order Response was issued.</v>
      </c>
      <c r="F7" s="38"/>
      <c r="G7" s="39">
        <f>IF(OrderResponse!C7&lt;&gt;"",OrderResponse!C7,"")</f>
      </c>
      <c r="H7" s="39" t="str">
        <f>IF(OrderResponse!D7&lt;&gt;"",OrderResponse!D7,"")</f>
        <v>Order Response</v>
      </c>
      <c r="I7" s="39">
        <f>IF(OrderResponse!E7&lt;&gt;"",OrderResponse!E7,"")</f>
      </c>
      <c r="J7" s="39" t="str">
        <f>IF(OrderResponse!H7&lt;&gt;"",OrderResponse!H7,"")</f>
        <v>Issue Date</v>
      </c>
      <c r="K7" s="39" t="str">
        <f>IF(AND(OrderResponse!K7&lt;&gt;"",OrderResponse!P7="BBIE"),OrderResponse!K7,"")</f>
        <v>Date. Type</v>
      </c>
      <c r="L7" s="39" t="str">
        <f>IF(AND(OrderResponse!I7&lt;&gt;"",OrderResponse!P7="BBIE"),OrderResponse!I7,"")</f>
        <v>Date</v>
      </c>
      <c r="M7" s="40">
        <f>IF(OrderResponse!L7&lt;&gt;"",OrderResponse!L7,"")</f>
      </c>
      <c r="N7" s="40">
        <f>IF(OrderResponse!M7&lt;&gt;"",OrderResponse!M7,"")</f>
      </c>
      <c r="O7" s="39">
        <f>IF(OrderResponse!N7&lt;&gt;"",OrderResponse!N7,"")</f>
      </c>
      <c r="P7" s="39" t="str">
        <f>IF(LEN(OrderResponse!O7)=1,TEXT(OrderResponse!O7,"#"),IF(MID(OrderResponse!O7,2,2)="..",LEFT(OrderResponse!O7,1),""))</f>
        <v>1</v>
      </c>
      <c r="Q7" s="39" t="str">
        <f>IF(LEN(OrderResponse!O7)=1,TEXT(OrderResponse!O7,"#"),IF(MID(OrderResponse!O7,2,2)="..",IF(RIGHT(OrderResponse!O7,1)="n","unbounded",RIGHT(OrderResponse!O7,1)),""))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276</v>
      </c>
      <c r="B8" s="37">
        <v>564</v>
      </c>
      <c r="C8" s="37" t="str">
        <f>IF(OrderResponse!B8&lt;&gt;"",OrderResponse!B8,"")</f>
        <v>Order Response. Document Status. Code</v>
      </c>
      <c r="D8" s="37" t="str">
        <f>IF(OrderResponse!P8&lt;&gt;"",OrderResponse!P8,"")</f>
        <v>BBIE</v>
      </c>
      <c r="E8" s="38" t="str">
        <f>IF(OrderResponse!Q8&lt;&gt;"",OrderResponse!Q8,"")</f>
        <v>Identifies the status of the document with regard to its original state.</v>
      </c>
      <c r="F8" s="38"/>
      <c r="G8" s="39">
        <f>IF(OrderResponse!C8&lt;&gt;"",OrderResponse!C8,"")</f>
      </c>
      <c r="H8" s="39" t="str">
        <f>IF(OrderResponse!D8&lt;&gt;"",OrderResponse!D8,"")</f>
        <v>Order Response</v>
      </c>
      <c r="I8" s="39">
        <f>IF(OrderResponse!E8&lt;&gt;"",OrderResponse!E8,"")</f>
      </c>
      <c r="J8" s="39" t="str">
        <f>IF(OrderResponse!H8&lt;&gt;"",OrderResponse!H8,"")</f>
        <v>Document Status</v>
      </c>
      <c r="K8" s="39" t="str">
        <f>IF(AND(OrderResponse!K8&lt;&gt;"",OrderResponse!P8="BBIE"),OrderResponse!K8,"")</f>
        <v>Document Status_ Code. Type</v>
      </c>
      <c r="L8" s="39" t="str">
        <f>IF(AND(OrderResponse!I8&lt;&gt;"",OrderResponse!P8="BBIE"),OrderResponse!I8,"")</f>
        <v>Code</v>
      </c>
      <c r="M8" s="40">
        <f>IF(OrderResponse!L8&lt;&gt;"",OrderResponse!L8,"")</f>
      </c>
      <c r="N8" s="40">
        <f>IF(OrderResponse!M8&lt;&gt;"",OrderResponse!M8,"")</f>
      </c>
      <c r="O8" s="39">
        <f>IF(OrderResponse!N8&lt;&gt;"",OrderResponse!N8,"")</f>
      </c>
      <c r="P8" s="39" t="str">
        <f>IF(LEN(OrderResponse!O8)=1,TEXT(OrderResponse!O8,"#"),IF(MID(OrderResponse!O8,2,2)="..",LEFT(OrderResponse!O8,1),""))</f>
        <v>0</v>
      </c>
      <c r="Q8" s="39" t="str">
        <f>IF(LEN(OrderResponse!O8)=1,TEXT(OrderResponse!O8,"#"),IF(MID(OrderResponse!O8,2,2)="..",IF(RIGHT(OrderResponse!O8,1)="n","unbounded",RIGHT(OrderResponse!O8,1)),""))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277</v>
      </c>
      <c r="B9" s="37">
        <v>565</v>
      </c>
      <c r="C9" s="37" t="str">
        <f>IF(OrderResponse!B9&lt;&gt;"",OrderResponse!B9,"")</f>
        <v>Order Response. Note. Text</v>
      </c>
      <c r="D9" s="37" t="str">
        <f>IF(OrderResponse!P9&lt;&gt;"",OrderResponse!P9,"")</f>
        <v>BBIE</v>
      </c>
      <c r="E9" s="38" t="str">
        <f>IF(OrderResponse!Q9&lt;&gt;"",OrderResponse!Q9,"")</f>
        <v>contains any free form text pertinent to the entire document or to the document message itself. This element may contain notes or any other similar information that is not contained explicitly in another structure.</v>
      </c>
      <c r="F9" s="38"/>
      <c r="G9" s="39">
        <f>IF(OrderResponse!C9&lt;&gt;"",OrderResponse!C9,"")</f>
      </c>
      <c r="H9" s="39" t="str">
        <f>IF(OrderResponse!D9&lt;&gt;"",OrderResponse!D9,"")</f>
        <v>Order Response</v>
      </c>
      <c r="I9" s="39">
        <f>IF(OrderResponse!E9&lt;&gt;"",OrderResponse!E9,"")</f>
      </c>
      <c r="J9" s="39" t="str">
        <f>IF(OrderResponse!H9&lt;&gt;"",OrderResponse!H9,"")</f>
        <v>Note</v>
      </c>
      <c r="K9" s="39" t="str">
        <f>IF(AND(OrderResponse!K9&lt;&gt;"",OrderResponse!P9="BBIE"),OrderResponse!K9,"")</f>
        <v>Text. Type</v>
      </c>
      <c r="L9" s="39" t="str">
        <f>IF(AND(OrderResponse!I9&lt;&gt;"",OrderResponse!P9="BBIE"),OrderResponse!I9,"")</f>
        <v>Text</v>
      </c>
      <c r="M9" s="40">
        <f>IF(OrderResponse!L9&lt;&gt;"",OrderResponse!L9,"")</f>
      </c>
      <c r="N9" s="40">
        <f>IF(OrderResponse!M9&lt;&gt;"",OrderResponse!M9,"")</f>
      </c>
      <c r="O9" s="39">
        <f>IF(OrderResponse!N9&lt;&gt;"",OrderResponse!N9,"")</f>
      </c>
      <c r="P9" s="39" t="str">
        <f>IF(LEN(OrderResponse!O9)=1,TEXT(OrderResponse!O9,"#"),IF(MID(OrderResponse!O9,2,2)="..",LEFT(OrderResponse!O9,1),""))</f>
        <v>0</v>
      </c>
      <c r="Q9" s="39" t="str">
        <f>IF(LEN(OrderResponse!O9)=1,TEXT(OrderResponse!O9,"#"),IF(MID(OrderResponse!O9,2,2)="..",IF(RIGHT(OrderResponse!O9,1)="n","unbounded",RIGHT(OrderResponse!O9,1)),""))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278</v>
      </c>
      <c r="B10" s="37">
        <v>566</v>
      </c>
      <c r="C10" s="37" t="str">
        <f>IF(OrderResponse!B10&lt;&gt;"",OrderResponse!B10,"")</f>
        <v>Order Response. Transaction Currency. Code</v>
      </c>
      <c r="D10" s="37" t="str">
        <f>IF(OrderResponse!P10&lt;&gt;"",OrderResponse!P10,"")</f>
        <v>BBIE</v>
      </c>
      <c r="E10" s="38" t="str">
        <f>IF(OrderResponse!Q10&lt;&gt;"",OrderResponse!Q10,"")</f>
        <v>the default currency of the Responded Order transaction, which will be used for Invoicing.</v>
      </c>
      <c r="F10" s="38"/>
      <c r="G10" s="39">
        <f>IF(OrderResponse!C10&lt;&gt;"",OrderResponse!C10,"")</f>
      </c>
      <c r="H10" s="39" t="str">
        <f>IF(OrderResponse!D10&lt;&gt;"",OrderResponse!D10,"")</f>
        <v>Order Response</v>
      </c>
      <c r="I10" s="39">
        <f>IF(OrderResponse!E10&lt;&gt;"",OrderResponse!E10,"")</f>
      </c>
      <c r="J10" s="39" t="str">
        <f>IF(OrderResponse!H10&lt;&gt;"",OrderResponse!H10,"")</f>
        <v>Transaction Currency</v>
      </c>
      <c r="K10" s="39" t="str">
        <f>IF(AND(OrderResponse!K10&lt;&gt;"",OrderResponse!P10="BBIE"),OrderResponse!K10,"")</f>
        <v>Currency_ Code. Type</v>
      </c>
      <c r="L10" s="39" t="str">
        <f>IF(AND(OrderResponse!I10&lt;&gt;"",OrderResponse!P10="BBIE"),OrderResponse!I10,"")</f>
        <v>Code</v>
      </c>
      <c r="M10" s="40">
        <f>IF(OrderResponse!L10&lt;&gt;"",OrderResponse!L10,"")</f>
      </c>
      <c r="N10" s="40">
        <f>IF(OrderResponse!M10&lt;&gt;"",OrderResponse!M10,"")</f>
      </c>
      <c r="O10" s="39">
        <f>IF(OrderResponse!N10&lt;&gt;"",OrderResponse!N10,"")</f>
      </c>
      <c r="P10" s="39" t="str">
        <f>IF(LEN(OrderResponse!O10)=1,TEXT(OrderResponse!O10,"#"),IF(MID(OrderResponse!O10,2,2)="..",LEFT(OrderResponse!O10,1),""))</f>
        <v>0</v>
      </c>
      <c r="Q10" s="39" t="str">
        <f>IF(LEN(OrderResponse!O10)=1,TEXT(OrderResponse!O10,"#"),IF(MID(OrderResponse!O10,2,2)="..",IF(RIGHT(OrderResponse!O10,1)="n","unbounded",RIGHT(OrderResponse!O10,1)),""))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279</v>
      </c>
      <c r="B11" s="37">
        <v>567</v>
      </c>
      <c r="C11" s="37" t="str">
        <f>IF(OrderResponse!B11&lt;&gt;"",OrderResponse!B11,"")</f>
        <v>Order Response. Pricing Currency. Code</v>
      </c>
      <c r="D11" s="37" t="str">
        <f>IF(OrderResponse!P11&lt;&gt;"",OrderResponse!P11,"")</f>
        <v>BBIE</v>
      </c>
      <c r="E11" s="38" t="str">
        <f>IF(OrderResponse!Q11&lt;&gt;"",OrderResponse!Q11,"")</f>
        <v>the currency in which all pricing on the transaction will be specified.</v>
      </c>
      <c r="F11" s="38"/>
      <c r="G11" s="39">
        <f>IF(OrderResponse!C11&lt;&gt;"",OrderResponse!C11,"")</f>
      </c>
      <c r="H11" s="39" t="str">
        <f>IF(OrderResponse!D11&lt;&gt;"",OrderResponse!D11,"")</f>
        <v>Order Response</v>
      </c>
      <c r="I11" s="39">
        <f>IF(OrderResponse!E11&lt;&gt;"",OrderResponse!E11,"")</f>
      </c>
      <c r="J11" s="39" t="str">
        <f>IF(OrderResponse!H11&lt;&gt;"",OrderResponse!H11,"")</f>
        <v>Pricing Currency</v>
      </c>
      <c r="K11" s="39" t="str">
        <f>IF(AND(OrderResponse!K11&lt;&gt;"",OrderResponse!P11="BBIE"),OrderResponse!K11,"")</f>
        <v>Currency_ Code. Type</v>
      </c>
      <c r="L11" s="39" t="str">
        <f>IF(AND(OrderResponse!I11&lt;&gt;"",OrderResponse!P11="BBIE"),OrderResponse!I11,"")</f>
        <v>Code</v>
      </c>
      <c r="M11" s="40">
        <f>IF(OrderResponse!L11&lt;&gt;"",OrderResponse!L11,"")</f>
      </c>
      <c r="N11" s="40">
        <f>IF(OrderResponse!M11&lt;&gt;"",OrderResponse!M11,"")</f>
      </c>
      <c r="O11" s="39">
        <f>IF(OrderResponse!N11&lt;&gt;"",OrderResponse!N11,"")</f>
      </c>
      <c r="P11" s="39" t="str">
        <f>IF(LEN(OrderResponse!O11)=1,TEXT(OrderResponse!O11,"#"),IF(MID(OrderResponse!O11,2,2)="..",LEFT(OrderResponse!O11,1),""))</f>
        <v>0</v>
      </c>
      <c r="Q11" s="39" t="str">
        <f>IF(LEN(OrderResponse!O11)=1,TEXT(OrderResponse!O11,"#"),IF(MID(OrderResponse!O11,2,2)="..",IF(RIGHT(OrderResponse!O11,1)="n","unbounded",RIGHT(OrderResponse!O11,1)),""))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280</v>
      </c>
      <c r="B12" s="37">
        <v>568</v>
      </c>
      <c r="C12" s="37" t="str">
        <f>IF(OrderResponse!B12&lt;&gt;"",OrderResponse!B12,"")</f>
        <v>Order Response. Earliest Date. Date</v>
      </c>
      <c r="D12" s="37" t="str">
        <f>IF(OrderResponse!P12&lt;&gt;"",OrderResponse!P12,"")</f>
        <v>BBIE</v>
      </c>
      <c r="E12" s="38" t="str">
        <f>IF(OrderResponse!Q12&lt;&gt;"",OrderResponse!Q12,"")</f>
        <v>the starting date on or after which Responded Order should be considered valid</v>
      </c>
      <c r="F12" s="38"/>
      <c r="G12" s="39">
        <f>IF(OrderResponse!C12&lt;&gt;"",OrderResponse!C12,"")</f>
      </c>
      <c r="H12" s="39" t="str">
        <f>IF(OrderResponse!D12&lt;&gt;"",OrderResponse!D12,"")</f>
        <v>Order Response</v>
      </c>
      <c r="I12" s="39">
        <f>IF(OrderResponse!E12&lt;&gt;"",OrderResponse!E12,"")</f>
      </c>
      <c r="J12" s="39" t="str">
        <f>IF(OrderResponse!H12&lt;&gt;"",OrderResponse!H12,"")</f>
        <v>Earliest Date</v>
      </c>
      <c r="K12" s="39" t="str">
        <f>IF(AND(OrderResponse!K12&lt;&gt;"",OrderResponse!P12="BBIE"),OrderResponse!K12,"")</f>
        <v>Date. Type</v>
      </c>
      <c r="L12" s="39" t="str">
        <f>IF(AND(OrderResponse!I12&lt;&gt;"",OrderResponse!P12="BBIE"),OrderResponse!I12,"")</f>
        <v>Date</v>
      </c>
      <c r="M12" s="40">
        <f>IF(OrderResponse!L12&lt;&gt;"",OrderResponse!L12,"")</f>
      </c>
      <c r="N12" s="40">
        <f>IF(OrderResponse!M12&lt;&gt;"",OrderResponse!M12,"")</f>
      </c>
      <c r="O12" s="39">
        <f>IF(OrderResponse!N12&lt;&gt;"",OrderResponse!N12,"")</f>
      </c>
      <c r="P12" s="39" t="str">
        <f>IF(LEN(OrderResponse!O12)=1,TEXT(OrderResponse!O12,"#"),IF(MID(OrderResponse!O12,2,2)="..",LEFT(OrderResponse!O12,1),""))</f>
        <v>0</v>
      </c>
      <c r="Q12" s="39" t="str">
        <f>IF(LEN(OrderResponse!O12)=1,TEXT(OrderResponse!O12,"#"),IF(MID(OrderResponse!O12,2,2)="..",IF(RIGHT(OrderResponse!O12,1)="n","unbounded",RIGHT(OrderResponse!O12,1)),""))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281</v>
      </c>
      <c r="B13" s="37">
        <v>569</v>
      </c>
      <c r="C13" s="37" t="str">
        <f>IF(OrderResponse!B13&lt;&gt;"",OrderResponse!B13,"")</f>
        <v>Order Response. Expiry Date. Date</v>
      </c>
      <c r="D13" s="37" t="str">
        <f>IF(OrderResponse!P13&lt;&gt;"",OrderResponse!P13,"")</f>
        <v>BBIE</v>
      </c>
      <c r="E13" s="38" t="str">
        <f>IF(OrderResponse!Q13&lt;&gt;"",OrderResponse!Q13,"")</f>
        <v>the date on or after which Responded Order should be cancelled.</v>
      </c>
      <c r="F13" s="38"/>
      <c r="G13" s="39">
        <f>IF(OrderResponse!C13&lt;&gt;"",OrderResponse!C13,"")</f>
      </c>
      <c r="H13" s="39" t="str">
        <f>IF(OrderResponse!D13&lt;&gt;"",OrderResponse!D13,"")</f>
        <v>Order Response</v>
      </c>
      <c r="I13" s="39">
        <f>IF(OrderResponse!E13&lt;&gt;"",OrderResponse!E13,"")</f>
      </c>
      <c r="J13" s="39" t="str">
        <f>IF(OrderResponse!H13&lt;&gt;"",OrderResponse!H13,"")</f>
        <v>Expiry Date</v>
      </c>
      <c r="K13" s="39" t="str">
        <f>IF(AND(OrderResponse!K13&lt;&gt;"",OrderResponse!P13="BBIE"),OrderResponse!K13,"")</f>
        <v>Date. Type</v>
      </c>
      <c r="L13" s="39" t="str">
        <f>IF(AND(OrderResponse!I13&lt;&gt;"",OrderResponse!P13="BBIE"),OrderResponse!I13,"")</f>
        <v>Date</v>
      </c>
      <c r="M13" s="40">
        <f>IF(OrderResponse!L13&lt;&gt;"",OrderResponse!L13,"")</f>
      </c>
      <c r="N13" s="40">
        <f>IF(OrderResponse!M13&lt;&gt;"",OrderResponse!M13,"")</f>
      </c>
      <c r="O13" s="39">
        <f>IF(OrderResponse!N13&lt;&gt;"",OrderResponse!N13,"")</f>
      </c>
      <c r="P13" s="39" t="str">
        <f>IF(LEN(OrderResponse!O13)=1,TEXT(OrderResponse!O13,"#"),IF(MID(OrderResponse!O13,2,2)="..",LEFT(OrderResponse!O13,1),""))</f>
        <v>0</v>
      </c>
      <c r="Q13" s="39" t="str">
        <f>IF(LEN(OrderResponse!O13)=1,TEXT(OrderResponse!O13,"#"),IF(MID(OrderResponse!O13,2,2)="..",IF(RIGHT(OrderResponse!O13,1)="n","unbounded",RIGHT(OrderResponse!O13,1)),""))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282</v>
      </c>
      <c r="B14" s="37">
        <v>570</v>
      </c>
      <c r="C14" s="37" t="str">
        <f>IF(OrderResponse!B14&lt;&gt;"",OrderResponse!B14,"")</f>
        <v>Order Response. Validity Duration. Measure</v>
      </c>
      <c r="D14" s="37" t="str">
        <f>IF(OrderResponse!P14&lt;&gt;"",OrderResponse!P14,"")</f>
        <v>BBIE</v>
      </c>
      <c r="E14" s="38" t="str">
        <f>IF(OrderResponse!Q14&lt;&gt;"",OrderResponse!Q14,"")</f>
        <v>the period for which the Responded Order is valid.</v>
      </c>
      <c r="F14" s="38"/>
      <c r="G14" s="39">
        <f>IF(OrderResponse!C14&lt;&gt;"",OrderResponse!C14,"")</f>
      </c>
      <c r="H14" s="39" t="str">
        <f>IF(OrderResponse!D14&lt;&gt;"",OrderResponse!D14,"")</f>
        <v>Order Response</v>
      </c>
      <c r="I14" s="39">
        <f>IF(OrderResponse!E14&lt;&gt;"",OrderResponse!E14,"")</f>
      </c>
      <c r="J14" s="39" t="str">
        <f>IF(OrderResponse!H14&lt;&gt;"",OrderResponse!H14,"")</f>
        <v>Validity Duration</v>
      </c>
      <c r="K14" s="39" t="str">
        <f>IF(AND(OrderResponse!K14&lt;&gt;"",OrderResponse!P14="BBIE"),OrderResponse!K14,"")</f>
        <v>Measure. Type</v>
      </c>
      <c r="L14" s="39" t="str">
        <f>IF(AND(OrderResponse!I14&lt;&gt;"",OrderResponse!P14="BBIE"),OrderResponse!I14,"")</f>
        <v>Measure</v>
      </c>
      <c r="M14" s="40">
        <f>IF(OrderResponse!L14&lt;&gt;"",OrderResponse!L14,"")</f>
      </c>
      <c r="N14" s="40">
        <f>IF(OrderResponse!M14&lt;&gt;"",OrderResponse!M14,"")</f>
      </c>
      <c r="O14" s="39">
        <f>IF(OrderResponse!N14&lt;&gt;"",OrderResponse!N14,"")</f>
      </c>
      <c r="P14" s="39" t="str">
        <f>IF(LEN(OrderResponse!O14)=1,TEXT(OrderResponse!O14,"#"),IF(MID(OrderResponse!O14,2,2)="..",LEFT(OrderResponse!O14,1),""))</f>
        <v>0</v>
      </c>
      <c r="Q14" s="39" t="str">
        <f>IF(LEN(OrderResponse!O14)=1,TEXT(OrderResponse!O14,"#"),IF(MID(OrderResponse!O14,2,2)="..",IF(RIGHT(OrderResponse!O14,1)="n","unbounded",RIGHT(OrderResponse!O14,1)),""))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283</v>
      </c>
      <c r="B15" s="37">
        <v>571</v>
      </c>
      <c r="C15" s="37" t="str">
        <f>IF(OrderResponse!B15&lt;&gt;"",OrderResponse!B15,"")</f>
        <v>Order Response. Tax Total. Amount</v>
      </c>
      <c r="D15" s="37" t="str">
        <f>IF(OrderResponse!P15&lt;&gt;"",OrderResponse!P15,"")</f>
        <v>BBIE</v>
      </c>
      <c r="E15" s="38" t="str">
        <f>IF(OrderResponse!Q15&lt;&gt;"",OrderResponse!Q15,"")</f>
        <v>the total tax amount for the Responded Order.</v>
      </c>
      <c r="F15" s="38"/>
      <c r="G15" s="39">
        <f>IF(OrderResponse!C15&lt;&gt;"",OrderResponse!C15,"")</f>
      </c>
      <c r="H15" s="39" t="str">
        <f>IF(OrderResponse!D15&lt;&gt;"",OrderResponse!D15,"")</f>
        <v>Order Response</v>
      </c>
      <c r="I15" s="39">
        <f>IF(OrderResponse!E15&lt;&gt;"",OrderResponse!E15,"")</f>
      </c>
      <c r="J15" s="39" t="str">
        <f>IF(OrderResponse!H15&lt;&gt;"",OrderResponse!H15,"")</f>
        <v>Tax Total</v>
      </c>
      <c r="K15" s="39" t="str">
        <f>IF(AND(OrderResponse!K15&lt;&gt;"",OrderResponse!P15="BBIE"),OrderResponse!K15,"")</f>
        <v>UBL_ Amount. Type</v>
      </c>
      <c r="L15" s="39" t="str">
        <f>IF(AND(OrderResponse!I15&lt;&gt;"",OrderResponse!P15="BBIE"),OrderResponse!I15,"")</f>
        <v>Amount</v>
      </c>
      <c r="M15" s="40">
        <f>IF(OrderResponse!L15&lt;&gt;"",OrderResponse!L15,"")</f>
      </c>
      <c r="N15" s="40">
        <f>IF(OrderResponse!M15&lt;&gt;"",OrderResponse!M15,"")</f>
      </c>
      <c r="O15" s="39">
        <f>IF(OrderResponse!N15&lt;&gt;"",OrderResponse!N15,"")</f>
      </c>
      <c r="P15" s="39" t="str">
        <f>IF(LEN(OrderResponse!O15)=1,TEXT(OrderResponse!O15,"#"),IF(MID(OrderResponse!O15,2,2)="..",LEFT(OrderResponse!O15,1),""))</f>
        <v>0</v>
      </c>
      <c r="Q15" s="39" t="str">
        <f>IF(LEN(OrderResponse!O15)=1,TEXT(OrderResponse!O15,"#"),IF(MID(OrderResponse!O15,2,2)="..",IF(RIGHT(OrderResponse!O15,1)="n","unbounded",RIGHT(OrderResponse!O15,1)),""))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25.5">
      <c r="A16" s="37" t="s">
        <v>284</v>
      </c>
      <c r="B16" s="37">
        <v>572</v>
      </c>
      <c r="C16" s="37" t="str">
        <f>IF(OrderResponse!B16&lt;&gt;"",OrderResponse!B16,"")</f>
        <v>Order Response. Line_  Extension Total. Amount</v>
      </c>
      <c r="D16" s="37" t="str">
        <f>IF(OrderResponse!P16&lt;&gt;"",OrderResponse!P16,"")</f>
        <v>BBIE</v>
      </c>
      <c r="E16" s="38" t="str">
        <f>IF(OrderResponse!Q16&lt;&gt;"",OrderResponse!Q16,"")</f>
        <v>the total of line item extension amounts for the entire Responded Order, but not adjusted by any payment settlement discount or taxation.</v>
      </c>
      <c r="F16" s="38"/>
      <c r="G16" s="39">
        <f>IF(OrderResponse!C16&lt;&gt;"",OrderResponse!C16,"")</f>
      </c>
      <c r="H16" s="39" t="str">
        <f>IF(OrderResponse!D16&lt;&gt;"",OrderResponse!D16,"")</f>
        <v>Order Response</v>
      </c>
      <c r="I16" s="39" t="str">
        <f>IF(OrderResponse!E16&lt;&gt;"",OrderResponse!E16,"")</f>
        <v>Line</v>
      </c>
      <c r="J16" s="39" t="str">
        <f>IF(OrderResponse!H16&lt;&gt;"",OrderResponse!H16,"")</f>
        <v>Extension Total</v>
      </c>
      <c r="K16" s="39" t="str">
        <f>IF(AND(OrderResponse!K16&lt;&gt;"",OrderResponse!P16="BBIE"),OrderResponse!K16,"")</f>
        <v>UBL_ Amount. Type</v>
      </c>
      <c r="L16" s="39" t="str">
        <f>IF(AND(OrderResponse!I16&lt;&gt;"",OrderResponse!P16="BBIE"),OrderResponse!I16,"")</f>
        <v>Amount</v>
      </c>
      <c r="M16" s="40">
        <f>IF(OrderResponse!L16&lt;&gt;"",OrderResponse!L16,"")</f>
      </c>
      <c r="N16" s="40">
        <f>IF(OrderResponse!M16&lt;&gt;"",OrderResponse!M16,"")</f>
      </c>
      <c r="O16" s="39">
        <f>IF(OrderResponse!N16&lt;&gt;"",OrderResponse!N16,"")</f>
      </c>
      <c r="P16" s="39" t="str">
        <f>IF(LEN(OrderResponse!O16)=1,TEXT(OrderResponse!O16,"#"),IF(MID(OrderResponse!O16,2,2)="..",LEFT(OrderResponse!O16,1),""))</f>
        <v>0</v>
      </c>
      <c r="Q16" s="39" t="str">
        <f>IF(LEN(OrderResponse!O16)=1,TEXT(OrderResponse!O16,"#"),IF(MID(OrderResponse!O16,2,2)="..",IF(RIGHT(OrderResponse!O16,1)="n","unbounded",RIGHT(OrderResponse!O16,1)),""))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285</v>
      </c>
      <c r="B17" s="37">
        <v>573</v>
      </c>
      <c r="C17" s="37" t="str">
        <f>IF(OrderResponse!B17&lt;&gt;"",OrderResponse!B17,"")</f>
        <v>Order Response. Total_  Packages Count. Quantity</v>
      </c>
      <c r="D17" s="37" t="str">
        <f>IF(OrderResponse!P17&lt;&gt;"",OrderResponse!P17,"")</f>
        <v>BBIE</v>
      </c>
      <c r="E17" s="38" t="str">
        <f>IF(OrderResponse!Q17&lt;&gt;"",OrderResponse!Q17,"")</f>
        <v>the count of the total number of packages contained in the Responded Order.</v>
      </c>
      <c r="F17" s="38"/>
      <c r="G17" s="39">
        <f>IF(OrderResponse!C17&lt;&gt;"",OrderResponse!C17,"")</f>
      </c>
      <c r="H17" s="39" t="str">
        <f>IF(OrderResponse!D17&lt;&gt;"",OrderResponse!D17,"")</f>
        <v>Order Response</v>
      </c>
      <c r="I17" s="39" t="str">
        <f>IF(OrderResponse!E17&lt;&gt;"",OrderResponse!E17,"")</f>
        <v>Total</v>
      </c>
      <c r="J17" s="39" t="str">
        <f>IF(OrderResponse!H17&lt;&gt;"",OrderResponse!H17,"")</f>
        <v>Packages Count</v>
      </c>
      <c r="K17" s="39" t="str">
        <f>IF(AND(OrderResponse!K17&lt;&gt;"",OrderResponse!P17="BBIE"),OrderResponse!K17,"")</f>
        <v>Quantity. Type</v>
      </c>
      <c r="L17" s="39" t="str">
        <f>IF(AND(OrderResponse!I17&lt;&gt;"",OrderResponse!P17="BBIE"),OrderResponse!I17,"")</f>
        <v>Quantity</v>
      </c>
      <c r="M17" s="40">
        <f>IF(OrderResponse!L17&lt;&gt;"",OrderResponse!L17,"")</f>
      </c>
      <c r="N17" s="40">
        <f>IF(OrderResponse!M17&lt;&gt;"",OrderResponse!M17,"")</f>
      </c>
      <c r="O17" s="39">
        <f>IF(OrderResponse!N17&lt;&gt;"",OrderResponse!N17,"")</f>
      </c>
      <c r="P17" s="39" t="str">
        <f>IF(LEN(OrderResponse!O17)=1,TEXT(OrderResponse!O17,"#"),IF(MID(OrderResponse!O17,2,2)="..",LEFT(OrderResponse!O17,1),""))</f>
        <v>0</v>
      </c>
      <c r="Q17" s="39" t="str">
        <f>IF(LEN(OrderResponse!O17)=1,TEXT(OrderResponse!O17,"#"),IF(MID(OrderResponse!O17,2,2)="..",IF(RIGHT(OrderResponse!O17,1)="n","unbounded",RIGHT(OrderResponse!O17,1)),""))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286</v>
      </c>
      <c r="B18" s="37">
        <v>574</v>
      </c>
      <c r="C18" s="37" t="str">
        <f>IF(OrderResponse!B18&lt;&gt;"",OrderResponse!B18,"")</f>
        <v>Order Response. Gross_  Weight. Measure</v>
      </c>
      <c r="D18" s="37" t="str">
        <f>IF(OrderResponse!P18&lt;&gt;"",OrderResponse!P18,"")</f>
        <v>BBIE</v>
      </c>
      <c r="E18" s="38" t="str">
        <f>IF(OrderResponse!Q18&lt;&gt;"",OrderResponse!Q18,"")</f>
        <v>the total gross weight of the Responded Order. (goods plus packaging plus transport equipment)</v>
      </c>
      <c r="F18" s="38"/>
      <c r="G18" s="39">
        <f>IF(OrderResponse!C18&lt;&gt;"",OrderResponse!C18,"")</f>
      </c>
      <c r="H18" s="39" t="str">
        <f>IF(OrderResponse!D18&lt;&gt;"",OrderResponse!D18,"")</f>
        <v>Order Response</v>
      </c>
      <c r="I18" s="39" t="str">
        <f>IF(OrderResponse!E18&lt;&gt;"",OrderResponse!E18,"")</f>
        <v>Gross</v>
      </c>
      <c r="J18" s="39" t="str">
        <f>IF(OrderResponse!H18&lt;&gt;"",OrderResponse!H18,"")</f>
        <v>Weight</v>
      </c>
      <c r="K18" s="39" t="str">
        <f>IF(AND(OrderResponse!K18&lt;&gt;"",OrderResponse!P18="BBIE"),OrderResponse!K18,"")</f>
        <v>Measure. Type</v>
      </c>
      <c r="L18" s="39" t="str">
        <f>IF(AND(OrderResponse!I18&lt;&gt;"",OrderResponse!P18="BBIE"),OrderResponse!I18,"")</f>
        <v>Measure</v>
      </c>
      <c r="M18" s="40">
        <f>IF(OrderResponse!L18&lt;&gt;"",OrderResponse!L18,"")</f>
      </c>
      <c r="N18" s="40">
        <f>IF(OrderResponse!M18&lt;&gt;"",OrderResponse!M18,"")</f>
      </c>
      <c r="O18" s="39">
        <f>IF(OrderResponse!N18&lt;&gt;"",OrderResponse!N18,"")</f>
      </c>
      <c r="P18" s="39" t="str">
        <f>IF(LEN(OrderResponse!O18)=1,TEXT(OrderResponse!O18,"#"),IF(MID(OrderResponse!O18,2,2)="..",LEFT(OrderResponse!O18,1),""))</f>
        <v>0</v>
      </c>
      <c r="Q18" s="39" t="str">
        <f>IF(LEN(OrderResponse!O18)=1,TEXT(OrderResponse!O18,"#"),IF(MID(OrderResponse!O18,2,2)="..",IF(RIGHT(OrderResponse!O18,1)="n","unbounded",RIGHT(OrderResponse!O18,1)),""))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287</v>
      </c>
      <c r="B19" s="37">
        <v>575</v>
      </c>
      <c r="C19" s="37" t="str">
        <f>IF(OrderResponse!B19&lt;&gt;"",OrderResponse!B19,"")</f>
        <v>Order Response. Net_  Weight. Measure</v>
      </c>
      <c r="D19" s="37" t="str">
        <f>IF(OrderResponse!P19&lt;&gt;"",OrderResponse!P19,"")</f>
        <v>BBIE</v>
      </c>
      <c r="E19" s="38" t="str">
        <f>IF(OrderResponse!Q19&lt;&gt;"",OrderResponse!Q19,"")</f>
        <v>the total net weight of the Responded Order. (goods plus packaging)</v>
      </c>
      <c r="F19" s="38"/>
      <c r="G19" s="39">
        <f>IF(OrderResponse!C19&lt;&gt;"",OrderResponse!C19,"")</f>
      </c>
      <c r="H19" s="39" t="str">
        <f>IF(OrderResponse!D19&lt;&gt;"",OrderResponse!D19,"")</f>
        <v>Order Response</v>
      </c>
      <c r="I19" s="39" t="str">
        <f>IF(OrderResponse!E19&lt;&gt;"",OrderResponse!E19,"")</f>
        <v>Net</v>
      </c>
      <c r="J19" s="39" t="str">
        <f>IF(OrderResponse!H19&lt;&gt;"",OrderResponse!H19,"")</f>
        <v>Weight</v>
      </c>
      <c r="K19" s="39" t="str">
        <f>IF(AND(OrderResponse!K19&lt;&gt;"",OrderResponse!P19="BBIE"),OrderResponse!K19,"")</f>
        <v>Measure. Type</v>
      </c>
      <c r="L19" s="39" t="str">
        <f>IF(AND(OrderResponse!I19&lt;&gt;"",OrderResponse!P19="BBIE"),OrderResponse!I19,"")</f>
        <v>Measure</v>
      </c>
      <c r="M19" s="40">
        <f>IF(OrderResponse!L19&lt;&gt;"",OrderResponse!L19,"")</f>
      </c>
      <c r="N19" s="40">
        <f>IF(OrderResponse!M19&lt;&gt;"",OrderResponse!M19,"")</f>
      </c>
      <c r="O19" s="39">
        <f>IF(OrderResponse!N19&lt;&gt;"",OrderResponse!N19,"")</f>
      </c>
      <c r="P19" s="39" t="str">
        <f>IF(LEN(OrderResponse!O19)=1,TEXT(OrderResponse!O19,"#"),IF(MID(OrderResponse!O19,2,2)="..",LEFT(OrderResponse!O19,1),""))</f>
        <v>0</v>
      </c>
      <c r="Q19" s="39" t="str">
        <f>IF(LEN(OrderResponse!O19)=1,TEXT(OrderResponse!O19,"#"),IF(MID(OrderResponse!O19,2,2)="..",IF(RIGHT(OrderResponse!O19,1)="n","unbounded",RIGHT(OrderResponse!O19,1)),""))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288</v>
      </c>
      <c r="B20" s="37">
        <v>576</v>
      </c>
      <c r="C20" s="37" t="str">
        <f>IF(OrderResponse!B20&lt;&gt;"",OrderResponse!B20,"")</f>
        <v>Order Response. Net Net_  Weight. Measure</v>
      </c>
      <c r="D20" s="37" t="str">
        <f>IF(OrderResponse!P20&lt;&gt;"",OrderResponse!P20,"")</f>
        <v>BBIE</v>
      </c>
      <c r="E20" s="38" t="str">
        <f>IF(OrderResponse!Q20&lt;&gt;"",OrderResponse!Q20,"")</f>
        <v>the weight (mass) of the goods themselves without any packing.</v>
      </c>
      <c r="F20" s="38"/>
      <c r="G20" s="39">
        <f>IF(OrderResponse!C20&lt;&gt;"",OrderResponse!C20,"")</f>
      </c>
      <c r="H20" s="39" t="str">
        <f>IF(OrderResponse!D20&lt;&gt;"",OrderResponse!D20,"")</f>
        <v>Order Response</v>
      </c>
      <c r="I20" s="39" t="str">
        <f>IF(OrderResponse!E20&lt;&gt;"",OrderResponse!E20,"")</f>
        <v>Net Net</v>
      </c>
      <c r="J20" s="39" t="str">
        <f>IF(OrderResponse!H20&lt;&gt;"",OrderResponse!H20,"")</f>
        <v>Weight</v>
      </c>
      <c r="K20" s="39" t="str">
        <f>IF(AND(OrderResponse!K20&lt;&gt;"",OrderResponse!P20="BBIE"),OrderResponse!K20,"")</f>
        <v>Measure. Type</v>
      </c>
      <c r="L20" s="39" t="str">
        <f>IF(AND(OrderResponse!I20&lt;&gt;"",OrderResponse!P20="BBIE"),OrderResponse!I20,"")</f>
        <v>Measure</v>
      </c>
      <c r="M20" s="40">
        <f>IF(OrderResponse!L20&lt;&gt;"",OrderResponse!L20,"")</f>
      </c>
      <c r="N20" s="40">
        <f>IF(OrderResponse!M20&lt;&gt;"",OrderResponse!M20,"")</f>
      </c>
      <c r="O20" s="39">
        <f>IF(OrderResponse!N20&lt;&gt;"",OrderResponse!N20,"")</f>
      </c>
      <c r="P20" s="39" t="str">
        <f>IF(LEN(OrderResponse!O20)=1,TEXT(OrderResponse!O20,"#"),IF(MID(OrderResponse!O20,2,2)="..",LEFT(OrderResponse!O20,1),""))</f>
        <v>0</v>
      </c>
      <c r="Q20" s="39" t="str">
        <f>IF(LEN(OrderResponse!O20)=1,TEXT(OrderResponse!O20,"#"),IF(MID(OrderResponse!O20,2,2)="..",IF(RIGHT(OrderResponse!O20,1)="n","unbounded",RIGHT(OrderResponse!O20,1)),""))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289</v>
      </c>
      <c r="B21" s="37">
        <v>577</v>
      </c>
      <c r="C21" s="37" t="str">
        <f>IF(OrderResponse!B21&lt;&gt;"",OrderResponse!B21,"")</f>
        <v>Order Response. Gross_  Volume. Measure</v>
      </c>
      <c r="D21" s="37" t="str">
        <f>IF(OrderResponse!P21&lt;&gt;"",OrderResponse!P21,"")</f>
        <v>BBIE</v>
      </c>
      <c r="E21" s="38" t="str">
        <f>IF(OrderResponse!Q21&lt;&gt;"",OrderResponse!Q21,"")</f>
        <v>the total volume of the goods plus packaging on the Responded Order.</v>
      </c>
      <c r="F21" s="38"/>
      <c r="G21" s="39">
        <f>IF(OrderResponse!C21&lt;&gt;"",OrderResponse!C21,"")</f>
      </c>
      <c r="H21" s="39" t="str">
        <f>IF(OrderResponse!D21&lt;&gt;"",OrderResponse!D21,"")</f>
        <v>Order Response</v>
      </c>
      <c r="I21" s="39" t="str">
        <f>IF(OrderResponse!E21&lt;&gt;"",OrderResponse!E21,"")</f>
        <v>Gross</v>
      </c>
      <c r="J21" s="39" t="str">
        <f>IF(OrderResponse!H21&lt;&gt;"",OrderResponse!H21,"")</f>
        <v>Volume</v>
      </c>
      <c r="K21" s="39" t="str">
        <f>IF(AND(OrderResponse!K21&lt;&gt;"",OrderResponse!P21="BBIE"),OrderResponse!K21,"")</f>
        <v>Measure. Type</v>
      </c>
      <c r="L21" s="39" t="str">
        <f>IF(AND(OrderResponse!I21&lt;&gt;"",OrderResponse!P21="BBIE"),OrderResponse!I21,"")</f>
        <v>Measure</v>
      </c>
      <c r="M21" s="40">
        <f>IF(OrderResponse!L21&lt;&gt;"",OrderResponse!L21,"")</f>
      </c>
      <c r="N21" s="40">
        <f>IF(OrderResponse!M21&lt;&gt;"",OrderResponse!M21,"")</f>
      </c>
      <c r="O21" s="39">
        <f>IF(OrderResponse!N21&lt;&gt;"",OrderResponse!N21,"")</f>
      </c>
      <c r="P21" s="39" t="str">
        <f>IF(LEN(OrderResponse!O21)=1,TEXT(OrderResponse!O21,"#"),IF(MID(OrderResponse!O21,2,2)="..",LEFT(OrderResponse!O21,1),""))</f>
        <v>0</v>
      </c>
      <c r="Q21" s="39" t="str">
        <f>IF(LEN(OrderResponse!O21)=1,TEXT(OrderResponse!O21,"#"),IF(MID(OrderResponse!O21,2,2)="..",IF(RIGHT(OrderResponse!O21,1)="n","unbounded",RIGHT(OrderResponse!O21,1)),""))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290</v>
      </c>
      <c r="B22" s="37">
        <v>578</v>
      </c>
      <c r="C22" s="37" t="str">
        <f>IF(OrderResponse!B22&lt;&gt;"",OrderResponse!B22,"")</f>
        <v>Order Response. Net_  Volume. Measure</v>
      </c>
      <c r="D22" s="37" t="str">
        <f>IF(OrderResponse!P22&lt;&gt;"",OrderResponse!P22,"")</f>
        <v>BBIE</v>
      </c>
      <c r="E22" s="38" t="str">
        <f>IF(OrderResponse!Q22&lt;&gt;"",OrderResponse!Q22,"")</f>
        <v>the total volume of the Responded Order. (goods less packaging)</v>
      </c>
      <c r="F22" s="38"/>
      <c r="G22" s="39">
        <f>IF(OrderResponse!C22&lt;&gt;"",OrderResponse!C22,"")</f>
      </c>
      <c r="H22" s="39" t="str">
        <f>IF(OrderResponse!D22&lt;&gt;"",OrderResponse!D22,"")</f>
        <v>Order Response</v>
      </c>
      <c r="I22" s="39" t="str">
        <f>IF(OrderResponse!E22&lt;&gt;"",OrderResponse!E22,"")</f>
        <v>Net</v>
      </c>
      <c r="J22" s="39" t="str">
        <f>IF(OrderResponse!H22&lt;&gt;"",OrderResponse!H22,"")</f>
        <v>Volume</v>
      </c>
      <c r="K22" s="39" t="str">
        <f>IF(AND(OrderResponse!K22&lt;&gt;"",OrderResponse!P22="BBIE"),OrderResponse!K22,"")</f>
        <v>Measure. Type</v>
      </c>
      <c r="L22" s="39" t="str">
        <f>IF(AND(OrderResponse!I22&lt;&gt;"",OrderResponse!P22="BBIE"),OrderResponse!I22,"")</f>
        <v>Measure</v>
      </c>
      <c r="M22" s="40">
        <f>IF(OrderResponse!L22&lt;&gt;"",OrderResponse!L22,"")</f>
      </c>
      <c r="N22" s="40">
        <f>IF(OrderResponse!M22&lt;&gt;"",OrderResponse!M22,"")</f>
      </c>
      <c r="O22" s="39">
        <f>IF(OrderResponse!N22&lt;&gt;"",OrderResponse!N22,"")</f>
      </c>
      <c r="P22" s="39" t="str">
        <f>IF(LEN(OrderResponse!O22)=1,TEXT(OrderResponse!O22,"#"),IF(MID(OrderResponse!O22,2,2)="..",LEFT(OrderResponse!O22,1),""))</f>
        <v>0</v>
      </c>
      <c r="Q22" s="39" t="str">
        <f>IF(LEN(OrderResponse!O22)=1,TEXT(OrderResponse!O22,"#"),IF(MID(OrderResponse!O22,2,2)="..",IF(RIGHT(OrderResponse!O22,1)="n","unbounded",RIGHT(OrderResponse!O22,1)),""))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291</v>
      </c>
      <c r="B23" s="37">
        <v>579</v>
      </c>
      <c r="C23" s="37" t="str">
        <f>IF(OrderResponse!B23&lt;&gt;"",OrderResponse!B23,"")</f>
        <v>Order Response. LineItem Count. Numeric</v>
      </c>
      <c r="D23" s="37" t="str">
        <f>IF(OrderResponse!P23&lt;&gt;"",OrderResponse!P23,"")</f>
        <v>BBIE</v>
      </c>
      <c r="E23" s="38" t="str">
        <f>IF(OrderResponse!Q23&lt;&gt;"",OrderResponse!Q23,"")</f>
        <v>a count of the number of Line Items on the Responded Order.</v>
      </c>
      <c r="F23" s="38"/>
      <c r="G23" s="39">
        <f>IF(OrderResponse!C23&lt;&gt;"",OrderResponse!C23,"")</f>
      </c>
      <c r="H23" s="39" t="str">
        <f>IF(OrderResponse!D23&lt;&gt;"",OrderResponse!D23,"")</f>
        <v>Order Response</v>
      </c>
      <c r="I23" s="39">
        <f>IF(OrderResponse!E23&lt;&gt;"",OrderResponse!E23,"")</f>
      </c>
      <c r="J23" s="39" t="str">
        <f>IF(OrderResponse!H23&lt;&gt;"",OrderResponse!H23,"")</f>
        <v>LineItem Count</v>
      </c>
      <c r="K23" s="39" t="str">
        <f>IF(AND(OrderResponse!K23&lt;&gt;"",OrderResponse!P23="BBIE"),OrderResponse!K23,"")</f>
        <v>Numeric. Type</v>
      </c>
      <c r="L23" s="39" t="str">
        <f>IF(AND(OrderResponse!I23&lt;&gt;"",OrderResponse!P23="BBIE"),OrderResponse!I23,"")</f>
        <v>Numeric</v>
      </c>
      <c r="M23" s="40">
        <f>IF(OrderResponse!L23&lt;&gt;"",OrderResponse!L23,"")</f>
      </c>
      <c r="N23" s="40">
        <f>IF(OrderResponse!M23&lt;&gt;"",OrderResponse!M23,"")</f>
      </c>
      <c r="O23" s="39">
        <f>IF(OrderResponse!N23&lt;&gt;"",OrderResponse!N23,"")</f>
      </c>
      <c r="P23" s="39" t="str">
        <f>IF(LEN(OrderResponse!O23)=1,TEXT(OrderResponse!O23,"#"),IF(MID(OrderResponse!O23,2,2)="..",LEFT(OrderResponse!O23,1),""))</f>
        <v>0</v>
      </c>
      <c r="Q23" s="39" t="str">
        <f>IF(LEN(OrderResponse!O23)=1,TEXT(OrderResponse!O23,"#"),IF(MID(OrderResponse!O23,2,2)="..",IF(RIGHT(OrderResponse!O23,1)="n","unbounded",RIGHT(OrderResponse!O23,1)),""))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42" t="s">
        <v>292</v>
      </c>
      <c r="B24" s="42">
        <v>580</v>
      </c>
      <c r="C24" s="42" t="str">
        <f>IF(OrderResponse!B24&lt;&gt;"",OrderResponse!B24,"")</f>
        <v>Order Response. Order Reference. </v>
      </c>
      <c r="D24" s="42" t="str">
        <f>IF(OrderResponse!P24&lt;&gt;"",OrderResponse!P24,"")</f>
        <v>ASBIE</v>
      </c>
      <c r="E24" s="43" t="str">
        <f>IF(OrderResponse!Q24&lt;&gt;"",OrderResponse!Q24,"")</f>
        <v>associates the Order Response with one or more Orders it refers to.</v>
      </c>
      <c r="F24" s="43"/>
      <c r="G24" s="44">
        <f>IF(OrderResponse!C24&lt;&gt;"",OrderResponse!C24,"")</f>
      </c>
      <c r="H24" s="44" t="str">
        <f>IF(OrderResponse!D24&lt;&gt;"",OrderResponse!D24,"")</f>
        <v>Order Response</v>
      </c>
      <c r="I24" s="44">
        <f>IF(OrderResponse!E24&lt;&gt;"",OrderResponse!E24,"")</f>
      </c>
      <c r="J24" s="44" t="str">
        <f>IF(OrderResponse!H24&lt;&gt;"",OrderResponse!H24,"")</f>
        <v>Order Reference</v>
      </c>
      <c r="K24" s="45">
        <f>IF(AND(OrderResponse!K24&lt;&gt;"",OrderResponse!P24="BBIE"),OrderResponse!K24,"")</f>
      </c>
      <c r="L24" s="45">
        <f>IF(AND(OrderResponse!I24&lt;&gt;"",OrderResponse!P24="BBIE"),OrderResponse!I24,"")</f>
      </c>
      <c r="M24" s="44">
        <f>IF(OrderResponse!L24&lt;&gt;"",OrderResponse!L24,"")</f>
      </c>
      <c r="N24" s="44" t="str">
        <f>IF(OrderResponse!M24&lt;&gt;"",OrderResponse!M24,"")</f>
        <v>Order Reference</v>
      </c>
      <c r="O24" s="44">
        <f>IF(OrderResponse!N24&lt;&gt;"",OrderResponse!N24,"")</f>
      </c>
      <c r="P24" s="44" t="str">
        <f>IF(LEN(OrderResponse!O24)=1,TEXT(OrderResponse!O24,"#"),IF(MID(OrderResponse!O24,2,2)="..",LEFT(OrderResponse!O24,1),""))</f>
        <v>1</v>
      </c>
      <c r="Q24" s="44" t="str">
        <f>IF(LEN(OrderResponse!O24)=1,TEXT(OrderResponse!O24,"#"),IF(MID(OrderResponse!O24,2,2)="..",IF(RIGHT(OrderResponse!O24,1)="n","unbounded",RIGHT(OrderResponse!O24,1)),""))</f>
        <v>unbounded</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293</v>
      </c>
      <c r="B25" s="42">
        <v>581</v>
      </c>
      <c r="C25" s="42" t="str">
        <f>IF(OrderResponse!B25&lt;&gt;"",OrderResponse!B25,"")</f>
        <v>Order Response. Buyer Party. </v>
      </c>
      <c r="D25" s="42" t="str">
        <f>IF(OrderResponse!P25&lt;&gt;"",OrderResponse!P25,"")</f>
        <v>ASBIE</v>
      </c>
      <c r="E25" s="43" t="str">
        <f>IF(OrderResponse!Q25&lt;&gt;"",OrderResponse!Q25,"")</f>
        <v>associates the Order with information about the buyer involved in the transaction.</v>
      </c>
      <c r="F25" s="43"/>
      <c r="G25" s="44">
        <f>IF(OrderResponse!C25&lt;&gt;"",OrderResponse!C25,"")</f>
      </c>
      <c r="H25" s="44" t="str">
        <f>IF(OrderResponse!D25&lt;&gt;"",OrderResponse!D25,"")</f>
        <v>Order Response</v>
      </c>
      <c r="I25" s="44">
        <f>IF(OrderResponse!E25&lt;&gt;"",OrderResponse!E25,"")</f>
      </c>
      <c r="J25" s="44" t="str">
        <f>IF(OrderResponse!H25&lt;&gt;"",OrderResponse!H25,"")</f>
        <v>Buyer Party</v>
      </c>
      <c r="K25" s="45">
        <f>IF(AND(OrderResponse!K25&lt;&gt;"",OrderResponse!P25="BBIE"),OrderResponse!K25,"")</f>
      </c>
      <c r="L25" s="45">
        <f>IF(AND(OrderResponse!I25&lt;&gt;"",OrderResponse!P25="BBIE"),OrderResponse!I25,"")</f>
      </c>
      <c r="M25" s="44">
        <f>IF(OrderResponse!L25&lt;&gt;"",OrderResponse!L25,"")</f>
      </c>
      <c r="N25" s="44" t="str">
        <f>IF(OrderResponse!M25&lt;&gt;"",OrderResponse!M25,"")</f>
        <v>Buyer Party</v>
      </c>
      <c r="O25" s="44">
        <f>IF(OrderResponse!N25&lt;&gt;"",OrderResponse!N25,"")</f>
      </c>
      <c r="P25" s="44" t="str">
        <f>IF(LEN(OrderResponse!O25)=1,TEXT(OrderResponse!O25,"#"),IF(MID(OrderResponse!O25,2,2)="..",LEFT(OrderResponse!O25,1),""))</f>
        <v>1</v>
      </c>
      <c r="Q25" s="44" t="str">
        <f>IF(LEN(OrderResponse!O25)=1,TEXT(OrderResponse!O25,"#"),IF(MID(OrderResponse!O25,2,2)="..",IF(RIGHT(OrderResponse!O25,1)="n","unbounded",RIGHT(OrderResponse!O25,1)),""))</f>
        <v>1</v>
      </c>
      <c r="R25" s="44"/>
      <c r="S25" s="44"/>
      <c r="T25" s="44"/>
      <c r="U25" s="44"/>
      <c r="V25" s="44"/>
      <c r="W25" s="44"/>
      <c r="X25" s="44"/>
      <c r="Y25" s="44"/>
    </row>
    <row r="26" spans="1:25" ht="12.75">
      <c r="A26" s="42" t="s">
        <v>294</v>
      </c>
      <c r="B26" s="42">
        <v>582</v>
      </c>
      <c r="C26" s="42" t="str">
        <f>IF(OrderResponse!B26&lt;&gt;"",OrderResponse!B26,"")</f>
        <v>Order Response. Seller Party. </v>
      </c>
      <c r="D26" s="42" t="str">
        <f>IF(OrderResponse!P26&lt;&gt;"",OrderResponse!P26,"")</f>
        <v>ASBIE</v>
      </c>
      <c r="E26" s="43" t="str">
        <f>IF(OrderResponse!Q26&lt;&gt;"",OrderResponse!Q26,"")</f>
        <v>associates the Order with information about the seller involved in the transaction.</v>
      </c>
      <c r="F26" s="43"/>
      <c r="G26" s="44">
        <f>IF(OrderResponse!C26&lt;&gt;"",OrderResponse!C26,"")</f>
      </c>
      <c r="H26" s="44" t="str">
        <f>IF(OrderResponse!D26&lt;&gt;"",OrderResponse!D26,"")</f>
        <v>Order Response</v>
      </c>
      <c r="I26" s="44">
        <f>IF(OrderResponse!E26&lt;&gt;"",OrderResponse!E26,"")</f>
      </c>
      <c r="J26" s="44" t="str">
        <f>IF(OrderResponse!H26&lt;&gt;"",OrderResponse!H26,"")</f>
        <v>Seller Party</v>
      </c>
      <c r="K26" s="45">
        <f>IF(AND(OrderResponse!K26&lt;&gt;"",OrderResponse!P26="BBIE"),OrderResponse!K26,"")</f>
      </c>
      <c r="L26" s="45">
        <f>IF(AND(OrderResponse!I26&lt;&gt;"",OrderResponse!P26="BBIE"),OrderResponse!I26,"")</f>
      </c>
      <c r="M26" s="44">
        <f>IF(OrderResponse!L26&lt;&gt;"",OrderResponse!L26,"")</f>
      </c>
      <c r="N26" s="44" t="str">
        <f>IF(OrderResponse!M26&lt;&gt;"",OrderResponse!M26,"")</f>
        <v>Seller Party</v>
      </c>
      <c r="O26" s="44">
        <f>IF(OrderResponse!N26&lt;&gt;"",OrderResponse!N26,"")</f>
      </c>
      <c r="P26" s="44" t="str">
        <f>IF(LEN(OrderResponse!O26)=1,TEXT(OrderResponse!O26,"#"),IF(MID(OrderResponse!O26,2,2)="..",LEFT(OrderResponse!O26,1),""))</f>
        <v>1</v>
      </c>
      <c r="Q26" s="44" t="str">
        <f>IF(LEN(OrderResponse!O26)=1,TEXT(OrderResponse!O26,"#"),IF(MID(OrderResponse!O26,2,2)="..",IF(RIGHT(OrderResponse!O26,1)="n","unbounded",RIGHT(OrderResponse!O26,1)),""))</f>
        <v>1</v>
      </c>
      <c r="R26" s="44"/>
      <c r="S26" s="44"/>
      <c r="T26" s="44"/>
      <c r="U26" s="44"/>
      <c r="V26" s="44"/>
      <c r="W26" s="44"/>
      <c r="X26" s="44"/>
      <c r="Y26" s="44"/>
    </row>
    <row r="27" spans="1:25" ht="12.75">
      <c r="A27" s="42" t="s">
        <v>295</v>
      </c>
      <c r="B27" s="42">
        <v>583</v>
      </c>
      <c r="C27" s="42" t="str">
        <f>IF(OrderResponse!B27&lt;&gt;"",OrderResponse!B27,"")</f>
        <v>Order Response. Originator_  Party. </v>
      </c>
      <c r="D27" s="42" t="str">
        <f>IF(OrderResponse!P27&lt;&gt;"",OrderResponse!P27,"")</f>
        <v>ASBIE</v>
      </c>
      <c r="E27" s="43" t="str">
        <f>IF(OrderResponse!Q27&lt;&gt;"",OrderResponse!Q27,"")</f>
        <v>associates the order response with information about the originator of the transaction.</v>
      </c>
      <c r="F27" s="43"/>
      <c r="G27" s="44">
        <f>IF(OrderResponse!C27&lt;&gt;"",OrderResponse!C27,"")</f>
      </c>
      <c r="H27" s="44" t="str">
        <f>IF(OrderResponse!D27&lt;&gt;"",OrderResponse!D27,"")</f>
        <v>Order Response</v>
      </c>
      <c r="I27" s="44" t="str">
        <f>IF(OrderResponse!E27&lt;&gt;"",OrderResponse!E27,"")</f>
        <v>Originator</v>
      </c>
      <c r="J27" s="44" t="str">
        <f>IF(OrderResponse!H27&lt;&gt;"",OrderResponse!H27,"")</f>
        <v>Party</v>
      </c>
      <c r="K27" s="45">
        <f>IF(AND(OrderResponse!K27&lt;&gt;"",OrderResponse!P27="BBIE"),OrderResponse!K27,"")</f>
      </c>
      <c r="L27" s="45">
        <f>IF(AND(OrderResponse!I27&lt;&gt;"",OrderResponse!P27="BBIE"),OrderResponse!I27,"")</f>
      </c>
      <c r="M27" s="44">
        <f>IF(OrderResponse!L27&lt;&gt;"",OrderResponse!L27,"")</f>
      </c>
      <c r="N27" s="44" t="str">
        <f>IF(OrderResponse!M27&lt;&gt;"",OrderResponse!M27,"")</f>
        <v>Party</v>
      </c>
      <c r="O27" s="44">
        <f>IF(OrderResponse!N27&lt;&gt;"",OrderResponse!N27,"")</f>
      </c>
      <c r="P27" s="44" t="str">
        <f>IF(LEN(OrderResponse!O27)=1,TEXT(OrderResponse!O27,"#"),IF(MID(OrderResponse!O27,2,2)="..",LEFT(OrderResponse!O27,1),""))</f>
        <v>0</v>
      </c>
      <c r="Q27" s="44" t="str">
        <f>IF(LEN(OrderResponse!O27)=1,TEXT(OrderResponse!O27,"#"),IF(MID(OrderResponse!O27,2,2)="..",IF(RIGHT(OrderResponse!O27,1)="n","unbounded",RIGHT(OrderResponse!O27,1)),""))</f>
        <v>1</v>
      </c>
      <c r="R27" s="44"/>
      <c r="S27" s="44"/>
      <c r="T27" s="44"/>
      <c r="U27" s="44"/>
      <c r="V27" s="44"/>
      <c r="W27" s="44"/>
      <c r="X27" s="44"/>
      <c r="Y27" s="44"/>
    </row>
    <row r="28" spans="1:25" ht="25.5">
      <c r="A28" s="42" t="s">
        <v>296</v>
      </c>
      <c r="B28" s="42">
        <v>584</v>
      </c>
      <c r="C28" s="42" t="str">
        <f>IF(OrderResponse!B28&lt;&gt;"",OrderResponse!B28,"")</f>
        <v>Order Response. Freight Forwarder_  Party. </v>
      </c>
      <c r="D28" s="42" t="str">
        <f>IF(OrderResponse!P28&lt;&gt;"",OrderResponse!P28,"")</f>
        <v>ASBIE</v>
      </c>
      <c r="E28" s="43" t="str">
        <f>IF(OrderResponse!Q28&lt;&gt;"",OrderResponse!Q28,"")</f>
        <v>associates the order response with information about the freight forwarder involved in the transaction.</v>
      </c>
      <c r="F28" s="43"/>
      <c r="G28" s="44">
        <f>IF(OrderResponse!C28&lt;&gt;"",OrderResponse!C28,"")</f>
      </c>
      <c r="H28" s="44" t="str">
        <f>IF(OrderResponse!D28&lt;&gt;"",OrderResponse!D28,"")</f>
        <v>Order Response</v>
      </c>
      <c r="I28" s="44" t="str">
        <f>IF(OrderResponse!E28&lt;&gt;"",OrderResponse!E28,"")</f>
        <v>Freight Forwarder</v>
      </c>
      <c r="J28" s="44" t="str">
        <f>IF(OrderResponse!H28&lt;&gt;"",OrderResponse!H28,"")</f>
        <v>Party</v>
      </c>
      <c r="K28" s="45">
        <f>IF(AND(OrderResponse!K28&lt;&gt;"",OrderResponse!P28="BBIE"),OrderResponse!K28,"")</f>
      </c>
      <c r="L28" s="45">
        <f>IF(AND(OrderResponse!I28&lt;&gt;"",OrderResponse!P28="BBIE"),OrderResponse!I28,"")</f>
      </c>
      <c r="M28" s="44">
        <f>IF(OrderResponse!L28&lt;&gt;"",OrderResponse!L28,"")</f>
      </c>
      <c r="N28" s="44" t="str">
        <f>IF(OrderResponse!M28&lt;&gt;"",OrderResponse!M28,"")</f>
        <v>Party</v>
      </c>
      <c r="O28" s="44">
        <f>IF(OrderResponse!N28&lt;&gt;"",OrderResponse!N28,"")</f>
      </c>
      <c r="P28" s="44" t="str">
        <f>IF(LEN(OrderResponse!O28)=1,TEXT(OrderResponse!O28,"#"),IF(MID(OrderResponse!O28,2,2)="..",LEFT(OrderResponse!O28,1),""))</f>
        <v>0</v>
      </c>
      <c r="Q28" s="44" t="str">
        <f>IF(LEN(OrderResponse!O28)=1,TEXT(OrderResponse!O28,"#"),IF(MID(OrderResponse!O28,2,2)="..",IF(RIGHT(OrderResponse!O28,1)="n","unbounded",RIGHT(OrderResponse!O28,1)),""))</f>
        <v>1</v>
      </c>
      <c r="R28" s="44"/>
      <c r="S28" s="44"/>
      <c r="T28" s="44"/>
      <c r="U28" s="44"/>
      <c r="V28" s="44"/>
      <c r="W28" s="44"/>
      <c r="X28" s="44"/>
      <c r="Y28" s="44"/>
    </row>
    <row r="29" spans="1:25" ht="12.75">
      <c r="A29" s="42" t="s">
        <v>297</v>
      </c>
      <c r="B29" s="42">
        <v>585</v>
      </c>
      <c r="C29" s="42" t="str">
        <f>IF(OrderResponse!B29&lt;&gt;"",OrderResponse!B29,"")</f>
        <v>Order Response. Delivery. </v>
      </c>
      <c r="D29" s="42" t="str">
        <f>IF(OrderResponse!P29&lt;&gt;"",OrderResponse!P29,"")</f>
        <v>ASBIE</v>
      </c>
      <c r="E29" s="43" t="str">
        <f>IF(OrderResponse!Q29&lt;&gt;"",OrderResponse!Q29,"")</f>
        <v>associates the order response with a delivery (or deliveries)</v>
      </c>
      <c r="F29" s="43"/>
      <c r="G29" s="44">
        <f>IF(OrderResponse!C29&lt;&gt;"",OrderResponse!C29,"")</f>
      </c>
      <c r="H29" s="44" t="str">
        <f>IF(OrderResponse!D29&lt;&gt;"",OrderResponse!D29,"")</f>
        <v>Order Response</v>
      </c>
      <c r="I29" s="44">
        <f>IF(OrderResponse!E29&lt;&gt;"",OrderResponse!E29,"")</f>
      </c>
      <c r="J29" s="44" t="str">
        <f>IF(OrderResponse!H29&lt;&gt;"",OrderResponse!H29,"")</f>
        <v>Delivery</v>
      </c>
      <c r="K29" s="45">
        <f>IF(AND(OrderResponse!K29&lt;&gt;"",OrderResponse!P29="BBIE"),OrderResponse!K29,"")</f>
      </c>
      <c r="L29" s="45">
        <f>IF(AND(OrderResponse!I29&lt;&gt;"",OrderResponse!P29="BBIE"),OrderResponse!I29,"")</f>
      </c>
      <c r="M29" s="44">
        <f>IF(OrderResponse!L29&lt;&gt;"",OrderResponse!L29,"")</f>
      </c>
      <c r="N29" s="44" t="str">
        <f>IF(OrderResponse!M29&lt;&gt;"",OrderResponse!M29,"")</f>
        <v>Delivery</v>
      </c>
      <c r="O29" s="44">
        <f>IF(OrderResponse!N29&lt;&gt;"",OrderResponse!N29,"")</f>
      </c>
      <c r="P29" s="44" t="str">
        <f>IF(LEN(OrderResponse!O29)=1,TEXT(OrderResponse!O29,"#"),IF(MID(OrderResponse!O29,2,2)="..",LEFT(OrderResponse!O29,1),""))</f>
        <v>0</v>
      </c>
      <c r="Q29" s="44" t="str">
        <f>IF(LEN(OrderResponse!O29)=1,TEXT(OrderResponse!O29,"#"),IF(MID(OrderResponse!O29,2,2)="..",IF(RIGHT(OrderResponse!O29,1)="n","unbounded",RIGHT(OrderResponse!O29,1)),""))</f>
        <v>unbounded</v>
      </c>
      <c r="R29" s="44"/>
      <c r="S29" s="44"/>
      <c r="T29" s="44"/>
      <c r="U29" s="44"/>
      <c r="V29" s="44"/>
      <c r="W29" s="44"/>
      <c r="X29" s="44"/>
      <c r="Y29" s="44"/>
    </row>
    <row r="30" spans="1:25" ht="25.5">
      <c r="A30" s="42" t="s">
        <v>298</v>
      </c>
      <c r="B30" s="42">
        <v>586</v>
      </c>
      <c r="C30" s="42" t="str">
        <f>IF(OrderResponse!B30&lt;&gt;"",OrderResponse!B30,"")</f>
        <v>Order Response. Delivery Terms. </v>
      </c>
      <c r="D30" s="42" t="str">
        <f>IF(OrderResponse!P30&lt;&gt;"",OrderResponse!P30,"")</f>
        <v>ASBIE</v>
      </c>
      <c r="E30" s="43" t="str">
        <f>IF(OrderResponse!Q30&lt;&gt;"",OrderResponse!Q30,"")</f>
        <v>associates the order response with delivery terms agreed between seller and buyer with regard to the delivery of goods.</v>
      </c>
      <c r="F30" s="43"/>
      <c r="G30" s="44">
        <f>IF(OrderResponse!C30&lt;&gt;"",OrderResponse!C30,"")</f>
      </c>
      <c r="H30" s="44" t="str">
        <f>IF(OrderResponse!D30&lt;&gt;"",OrderResponse!D30,"")</f>
        <v>Order Response</v>
      </c>
      <c r="I30" s="44">
        <f>IF(OrderResponse!E30&lt;&gt;"",OrderResponse!E30,"")</f>
      </c>
      <c r="J30" s="44" t="str">
        <f>IF(OrderResponse!H30&lt;&gt;"",OrderResponse!H30,"")</f>
        <v>Delivery Terms</v>
      </c>
      <c r="K30" s="45">
        <f>IF(AND(OrderResponse!K30&lt;&gt;"",OrderResponse!P30="BBIE"),OrderResponse!K30,"")</f>
      </c>
      <c r="L30" s="45">
        <f>IF(AND(OrderResponse!I30&lt;&gt;"",OrderResponse!P30="BBIE"),OrderResponse!I30,"")</f>
      </c>
      <c r="M30" s="44">
        <f>IF(OrderResponse!L30&lt;&gt;"",OrderResponse!L30,"")</f>
      </c>
      <c r="N30" s="44" t="str">
        <f>IF(OrderResponse!M30&lt;&gt;"",OrderResponse!M30,"")</f>
        <v>Delivery Terms</v>
      </c>
      <c r="O30" s="44">
        <f>IF(OrderResponse!N30&lt;&gt;"",OrderResponse!N30,"")</f>
      </c>
      <c r="P30" s="44" t="str">
        <f>IF(LEN(OrderResponse!O30)=1,TEXT(OrderResponse!O30,"#"),IF(MID(OrderResponse!O30,2,2)="..",LEFT(OrderResponse!O30,1),""))</f>
        <v>0</v>
      </c>
      <c r="Q30" s="44" t="str">
        <f>IF(LEN(OrderResponse!O30)=1,TEXT(OrderResponse!O30,"#"),IF(MID(OrderResponse!O30,2,2)="..",IF(RIGHT(OrderResponse!O30,1)="n","unbounded",RIGHT(OrderResponse!O30,1)),""))</f>
        <v>1</v>
      </c>
      <c r="R30" s="44"/>
      <c r="S30" s="44"/>
      <c r="T30" s="44"/>
      <c r="U30" s="44"/>
      <c r="V30" s="44"/>
      <c r="W30" s="44"/>
      <c r="X30" s="44"/>
      <c r="Y30" s="44"/>
    </row>
    <row r="31" spans="1:25" ht="25.5">
      <c r="A31" s="42" t="s">
        <v>299</v>
      </c>
      <c r="B31" s="42">
        <v>587</v>
      </c>
      <c r="C31" s="42" t="str">
        <f>IF(OrderResponse!B31&lt;&gt;"",OrderResponse!B31,"")</f>
        <v>Order Response. Allowance Charge. </v>
      </c>
      <c r="D31" s="42" t="str">
        <f>IF(OrderResponse!P31&lt;&gt;"",OrderResponse!P31,"")</f>
        <v>ASBIE</v>
      </c>
      <c r="E31" s="43" t="str">
        <f>IF(OrderResponse!Q31&lt;&gt;"",OrderResponse!Q31,"")</f>
        <v>associates the order response with one or more pricing components for overall charges allowances etc.</v>
      </c>
      <c r="F31" s="43"/>
      <c r="G31" s="44">
        <f>IF(OrderResponse!C31&lt;&gt;"",OrderResponse!C31,"")</f>
      </c>
      <c r="H31" s="44" t="str">
        <f>IF(OrderResponse!D31&lt;&gt;"",OrderResponse!D31,"")</f>
        <v>Order Response</v>
      </c>
      <c r="I31" s="44">
        <f>IF(OrderResponse!E31&lt;&gt;"",OrderResponse!E31,"")</f>
      </c>
      <c r="J31" s="44" t="str">
        <f>IF(OrderResponse!H31&lt;&gt;"",OrderResponse!H31,"")</f>
        <v>Allowance Charge</v>
      </c>
      <c r="K31" s="45">
        <f>IF(AND(OrderResponse!K31&lt;&gt;"",OrderResponse!P31="BBIE"),OrderResponse!K31,"")</f>
      </c>
      <c r="L31" s="45">
        <f>IF(AND(OrderResponse!I31&lt;&gt;"",OrderResponse!P31="BBIE"),OrderResponse!I31,"")</f>
      </c>
      <c r="M31" s="44">
        <f>IF(OrderResponse!L31&lt;&gt;"",OrderResponse!L31,"")</f>
      </c>
      <c r="N31" s="44" t="str">
        <f>IF(OrderResponse!M31&lt;&gt;"",OrderResponse!M31,"")</f>
        <v>Allowance Charge</v>
      </c>
      <c r="O31" s="44">
        <f>IF(OrderResponse!N31&lt;&gt;"",OrderResponse!N31,"")</f>
      </c>
      <c r="P31" s="44" t="str">
        <f>IF(LEN(OrderResponse!O31)=1,TEXT(OrderResponse!O31,"#"),IF(MID(OrderResponse!O31,2,2)="..",LEFT(OrderResponse!O31,1),""))</f>
        <v>0</v>
      </c>
      <c r="Q31" s="44" t="str">
        <f>IF(LEN(OrderResponse!O31)=1,TEXT(OrderResponse!O31,"#"),IF(MID(OrderResponse!O31,2,2)="..",IF(RIGHT(OrderResponse!O31,1)="n","unbounded",RIGHT(OrderResponse!O31,1)),""))</f>
        <v>unbounded</v>
      </c>
      <c r="R31" s="44"/>
      <c r="S31" s="44"/>
      <c r="T31" s="44"/>
      <c r="U31" s="44"/>
      <c r="V31" s="44"/>
      <c r="W31" s="44"/>
      <c r="X31" s="44"/>
      <c r="Y31" s="44"/>
    </row>
    <row r="32" spans="1:25" ht="25.5">
      <c r="A32" s="42" t="s">
        <v>300</v>
      </c>
      <c r="B32" s="42">
        <v>588</v>
      </c>
      <c r="C32" s="42" t="str">
        <f>IF(OrderResponse!B32&lt;&gt;"",OrderResponse!B32,"")</f>
        <v>Order Response. Sales Conditions. </v>
      </c>
      <c r="D32" s="42" t="str">
        <f>IF(OrderResponse!P32&lt;&gt;"",OrderResponse!P32,"")</f>
        <v>ASBIE</v>
      </c>
      <c r="E32" s="43" t="str">
        <f>IF(OrderResponse!Q32&lt;&gt;"",OrderResponse!Q32,"")</f>
        <v>associates the order response with one sales conditions applying to the whole order response.</v>
      </c>
      <c r="F32" s="43"/>
      <c r="G32" s="44">
        <f>IF(OrderResponse!C32&lt;&gt;"",OrderResponse!C32,"")</f>
      </c>
      <c r="H32" s="44" t="str">
        <f>IF(OrderResponse!D32&lt;&gt;"",OrderResponse!D32,"")</f>
        <v>Order Response</v>
      </c>
      <c r="I32" s="44">
        <f>IF(OrderResponse!E32&lt;&gt;"",OrderResponse!E32,"")</f>
      </c>
      <c r="J32" s="44" t="str">
        <f>IF(OrderResponse!H32&lt;&gt;"",OrderResponse!H32,"")</f>
        <v>Sales Conditions</v>
      </c>
      <c r="K32" s="45">
        <f>IF(AND(OrderResponse!K32&lt;&gt;"",OrderResponse!P32="BBIE"),OrderResponse!K32,"")</f>
      </c>
      <c r="L32" s="45">
        <f>IF(AND(OrderResponse!I32&lt;&gt;"",OrderResponse!P32="BBIE"),OrderResponse!I32,"")</f>
      </c>
      <c r="M32" s="44">
        <f>IF(OrderResponse!L32&lt;&gt;"",OrderResponse!L32,"")</f>
      </c>
      <c r="N32" s="44" t="str">
        <f>IF(OrderResponse!M32&lt;&gt;"",OrderResponse!M32,"")</f>
        <v>Sales Conditions</v>
      </c>
      <c r="O32" s="44">
        <f>IF(OrderResponse!N32&lt;&gt;"",OrderResponse!N32,"")</f>
      </c>
      <c r="P32" s="44" t="str">
        <f>IF(LEN(OrderResponse!O32)=1,TEXT(OrderResponse!O32,"#"),IF(MID(OrderResponse!O32,2,2)="..",LEFT(OrderResponse!O32,1),""))</f>
        <v>0</v>
      </c>
      <c r="Q32" s="44" t="str">
        <f>IF(LEN(OrderResponse!O32)=1,TEXT(OrderResponse!O32,"#"),IF(MID(OrderResponse!O32,2,2)="..",IF(RIGHT(OrderResponse!O32,1)="n","unbounded",RIGHT(OrderResponse!O32,1)),""))</f>
        <v>1</v>
      </c>
      <c r="R32" s="44"/>
      <c r="S32" s="44"/>
      <c r="T32" s="44"/>
      <c r="U32" s="44"/>
      <c r="V32" s="44"/>
      <c r="W32" s="44"/>
      <c r="X32" s="44"/>
      <c r="Y32" s="44"/>
    </row>
    <row r="33" spans="1:25" ht="25.5">
      <c r="A33" s="42" t="s">
        <v>301</v>
      </c>
      <c r="B33" s="42">
        <v>589</v>
      </c>
      <c r="C33" s="42" t="str">
        <f>IF(OrderResponse!B33&lt;&gt;"",OrderResponse!B33,"")</f>
        <v>Order Response. Destination_  Country. </v>
      </c>
      <c r="D33" s="42" t="str">
        <f>IF(OrderResponse!P33&lt;&gt;"",OrderResponse!P33,"")</f>
        <v>ASBIE</v>
      </c>
      <c r="E33" s="43" t="str">
        <f>IF(OrderResponse!Q33&lt;&gt;"",OrderResponse!Q33,"")</f>
        <v>associates the order response with the country to which it is destined, for Customs purposes.</v>
      </c>
      <c r="F33" s="43"/>
      <c r="G33" s="44">
        <f>IF(OrderResponse!C33&lt;&gt;"",OrderResponse!C33,"")</f>
      </c>
      <c r="H33" s="44" t="str">
        <f>IF(OrderResponse!D33&lt;&gt;"",OrderResponse!D33,"")</f>
        <v>Order Response</v>
      </c>
      <c r="I33" s="44" t="str">
        <f>IF(OrderResponse!E33&lt;&gt;"",OrderResponse!E33,"")</f>
        <v>Destination</v>
      </c>
      <c r="J33" s="44" t="str">
        <f>IF(OrderResponse!H33&lt;&gt;"",OrderResponse!H33,"")</f>
        <v>Country</v>
      </c>
      <c r="K33" s="45">
        <f>IF(AND(OrderResponse!K33&lt;&gt;"",OrderResponse!P33="BBIE"),OrderResponse!K33,"")</f>
      </c>
      <c r="L33" s="45">
        <f>IF(AND(OrderResponse!I33&lt;&gt;"",OrderResponse!P33="BBIE"),OrderResponse!I33,"")</f>
      </c>
      <c r="M33" s="44">
        <f>IF(OrderResponse!L33&lt;&gt;"",OrderResponse!L33,"")</f>
      </c>
      <c r="N33" s="44" t="str">
        <f>IF(OrderResponse!M33&lt;&gt;"",OrderResponse!M33,"")</f>
        <v>Country</v>
      </c>
      <c r="O33" s="44">
        <f>IF(OrderResponse!N33&lt;&gt;"",OrderResponse!N33,"")</f>
      </c>
      <c r="P33" s="44" t="str">
        <f>IF(LEN(OrderResponse!O33)=1,TEXT(OrderResponse!O33,"#"),IF(MID(OrderResponse!O33,2,2)="..",LEFT(OrderResponse!O33,1),""))</f>
        <v>0</v>
      </c>
      <c r="Q33" s="44" t="str">
        <f>IF(LEN(OrderResponse!O33)=1,TEXT(OrderResponse!O33,"#"),IF(MID(OrderResponse!O33,2,2)="..",IF(RIGHT(OrderResponse!O33,1)="n","unbounded",RIGHT(OrderResponse!O33,1)),""))</f>
        <v>1</v>
      </c>
      <c r="R33" s="44"/>
      <c r="S33" s="44"/>
      <c r="T33" s="44"/>
      <c r="U33" s="44"/>
      <c r="V33" s="44"/>
      <c r="W33" s="44"/>
      <c r="X33" s="44"/>
      <c r="Y33" s="44"/>
    </row>
    <row r="34" spans="1:25" ht="25.5">
      <c r="A34" s="42" t="s">
        <v>302</v>
      </c>
      <c r="B34" s="42">
        <v>590</v>
      </c>
      <c r="C34" s="42" t="str">
        <f>IF(OrderResponse!B34&lt;&gt;"",OrderResponse!B34,"")</f>
        <v>Order Response. Responded_  Order Line. </v>
      </c>
      <c r="D34" s="42" t="str">
        <f>IF(OrderResponse!P34&lt;&gt;"",OrderResponse!P34,"")</f>
        <v>ASBIE</v>
      </c>
      <c r="E34" s="43" t="str">
        <f>IF(OrderResponse!Q34&lt;&gt;"",OrderResponse!Q34,"")</f>
        <v>associates the order response with one or more Order Lines.  NB these are not ReferenceOrderLines - they describe actual Order Lines.</v>
      </c>
      <c r="F34" s="43"/>
      <c r="G34" s="44">
        <f>IF(OrderResponse!C34&lt;&gt;"",OrderResponse!C34,"")</f>
      </c>
      <c r="H34" s="44" t="str">
        <f>IF(OrderResponse!D34&lt;&gt;"",OrderResponse!D34,"")</f>
        <v>Order Response</v>
      </c>
      <c r="I34" s="44" t="str">
        <f>IF(OrderResponse!E34&lt;&gt;"",OrderResponse!E34,"")</f>
        <v>Responded</v>
      </c>
      <c r="J34" s="44" t="str">
        <f>IF(OrderResponse!H34&lt;&gt;"",OrderResponse!H34,"")</f>
        <v>Order Line</v>
      </c>
      <c r="K34" s="45">
        <f>IF(AND(OrderResponse!K34&lt;&gt;"",OrderResponse!P34="BBIE"),OrderResponse!K34,"")</f>
      </c>
      <c r="L34" s="45">
        <f>IF(AND(OrderResponse!I34&lt;&gt;"",OrderResponse!P34="BBIE"),OrderResponse!I34,"")</f>
      </c>
      <c r="M34" s="44">
        <f>IF(OrderResponse!L34&lt;&gt;"",OrderResponse!L34,"")</f>
      </c>
      <c r="N34" s="44" t="str">
        <f>IF(OrderResponse!M34&lt;&gt;"",OrderResponse!M34,"")</f>
        <v>Order Line</v>
      </c>
      <c r="O34" s="44">
        <f>IF(OrderResponse!N34&lt;&gt;"",OrderResponse!N34,"")</f>
      </c>
      <c r="P34" s="44" t="str">
        <f>IF(LEN(OrderResponse!O34)=1,TEXT(OrderResponse!O34,"#"),IF(MID(OrderResponse!O34,2,2)="..",LEFT(OrderResponse!O34,1),""))</f>
        <v>1</v>
      </c>
      <c r="Q34" s="44" t="str">
        <f>IF(LEN(OrderResponse!O34)=1,TEXT(OrderResponse!O34,"#"),IF(MID(OrderResponse!O34,2,2)="..",IF(RIGHT(OrderResponse!O34,1)="n","unbounded",RIGHT(OrderResponse!O34,1)),""))</f>
        <v>unbounded</v>
      </c>
      <c r="R34" s="44"/>
      <c r="S34" s="44"/>
      <c r="T34" s="44"/>
      <c r="U34" s="44"/>
      <c r="V34" s="44"/>
      <c r="W34" s="44"/>
      <c r="X34" s="44"/>
      <c r="Y34" s="44"/>
    </row>
    <row r="35" spans="1:25" ht="12.75">
      <c r="A35" s="42" t="s">
        <v>303</v>
      </c>
      <c r="B35" s="42">
        <v>590</v>
      </c>
      <c r="C35" s="42" t="str">
        <f>IF(OrderResponse!B35&lt;&gt;"",OrderResponse!B35,"")</f>
        <v>Order Response. Payment Means. </v>
      </c>
      <c r="D35" s="42" t="str">
        <f>IF(OrderResponse!P35&lt;&gt;"",OrderResponse!P35,"")</f>
        <v>ASBIE</v>
      </c>
      <c r="E35" s="43" t="str">
        <f>IF(OrderResponse!Q35&lt;&gt;"",OrderResponse!Q35,"")</f>
        <v>associates the Order Response with the expected means of payment.</v>
      </c>
      <c r="F35" s="43"/>
      <c r="G35" s="44">
        <f>IF(OrderResponse!C35&lt;&gt;"",OrderResponse!C35,"")</f>
      </c>
      <c r="H35" s="44" t="str">
        <f>IF(OrderResponse!D35&lt;&gt;"",OrderResponse!D35,"")</f>
        <v>Order Response</v>
      </c>
      <c r="I35" s="44">
        <f>IF(OrderResponse!E35&lt;&gt;"",OrderResponse!E35,"")</f>
      </c>
      <c r="J35" s="44" t="str">
        <f>IF(OrderResponse!H35&lt;&gt;"",OrderResponse!H35,"")</f>
        <v>Payment Means</v>
      </c>
      <c r="K35" s="45">
        <f>IF(AND(OrderResponse!K35&lt;&gt;"",OrderResponse!P35="BBIE"),OrderResponse!K35,"")</f>
      </c>
      <c r="L35" s="45">
        <f>IF(AND(OrderResponse!I35&lt;&gt;"",OrderResponse!P35="BBIE"),OrderResponse!I35,"")</f>
      </c>
      <c r="M35" s="44">
        <f>IF(OrderResponse!L35&lt;&gt;"",OrderResponse!L35,"")</f>
      </c>
      <c r="N35" s="44" t="str">
        <f>IF(OrderResponse!M35&lt;&gt;"",OrderResponse!M35,"")</f>
        <v>Payment Means</v>
      </c>
      <c r="O35" s="44">
        <f>IF(OrderResponse!N35&lt;&gt;"",OrderResponse!N35,"")</f>
      </c>
      <c r="P35" s="44" t="str">
        <f>IF(LEN(OrderResponse!O35)=1,TEXT(OrderResponse!O35,"#"),IF(MID(OrderResponse!O35,2,2)="..",LEFT(OrderResponse!O35,1),""))</f>
        <v>0</v>
      </c>
      <c r="Q35" s="44" t="str">
        <f>IF(LEN(OrderResponse!O35)=1,TEXT(OrderResponse!O35,"#"),IF(MID(OrderResponse!O35,2,2)="..",IF(RIGHT(OrderResponse!O35,1)="n","unbounded",RIGHT(OrderResponse!O35,1)),""))</f>
        <v>1</v>
      </c>
      <c r="R35" s="44"/>
      <c r="S35" s="44"/>
      <c r="T35" s="44"/>
      <c r="U35" s="44"/>
      <c r="V35" s="44"/>
      <c r="W35" s="44"/>
      <c r="X35" s="44"/>
      <c r="Y35"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川内晟宏</cp:lastModifiedBy>
  <cp:lastPrinted>2004-06-04T02:28:46Z</cp:lastPrinted>
  <dcterms:created xsi:type="dcterms:W3CDTF">2001-08-30T01:59:20Z</dcterms:created>
  <dcterms:modified xsi:type="dcterms:W3CDTF">2004-06-20T05:27:55Z</dcterms:modified>
  <cp:category/>
  <cp:version/>
  <cp:contentType/>
  <cp:contentStatus/>
  <cp:revision>40</cp:revision>
</cp:coreProperties>
</file>