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45" activeTab="0"/>
  </bookViews>
  <sheets>
    <sheet name="Order (Japanese)" sheetId="1" r:id="rId1"/>
    <sheet name="Order" sheetId="2" r:id="rId2"/>
    <sheet name="TBG17 UBL Order" sheetId="3" r:id="rId3"/>
  </sheets>
  <definedNames>
    <definedName name="BuiltIn_AutoFilter___1">'Order'!#REF!</definedName>
    <definedName name="Excel_BuiltIn_Print_Area_1___0">'Order'!$A$2:$AI$36</definedName>
    <definedName name="Excel_BuiltIn_Print_Titles_1___0">'Order'!#REF!</definedName>
    <definedName name="_xlnm.Print_Area" localSheetId="1">'Order'!$A$2:$AI$36</definedName>
    <definedName name="_xlnm.Print_Titles" localSheetId="1">'Order'!$2:$2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<sst xmlns="http://schemas.openxmlformats.org/spreadsheetml/2006/main" count="613" uniqueCount="499">
  <si>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</si>
  <si>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</si>
  <si>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</si>
  <si>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</si>
  <si>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</si>
  <si>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</si>
  <si>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</si>
  <si>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</si>
  <si>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</si>
  <si>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</si>
  <si>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</si>
  <si>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</si>
  <si>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</si>
  <si>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</si>
  <si>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</si>
  <si>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</si>
  <si>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</si>
  <si>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</si>
  <si>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</si>
  <si>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</si>
  <si>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</si>
  <si>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</si>
  <si>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</si>
  <si>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</si>
  <si>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</si>
  <si>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</si>
  <si>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</si>
  <si>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</si>
  <si>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</si>
  <si>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</si>
  <si>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</si>
  <si>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</si>
  <si>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</si>
  <si>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</si>
  <si>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</si>
  <si>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Purchase Order</t>
  </si>
  <si>
    <t>ABIE</t>
  </si>
  <si>
    <t>a document that contains information directly relating to the economic event of ordering products.</t>
  </si>
  <si>
    <t>Order</t>
  </si>
  <si>
    <t>Buyers</t>
  </si>
  <si>
    <t>Identifier</t>
  </si>
  <si>
    <t>Identifier</t>
  </si>
  <si>
    <t>0..1</t>
  </si>
  <si>
    <t>BBIE</t>
  </si>
  <si>
    <t>a unique identification assigned to the Order in respect to the Buyer party</t>
  </si>
  <si>
    <t>Order</t>
  </si>
  <si>
    <t>Sellers</t>
  </si>
  <si>
    <t>Identifier</t>
  </si>
  <si>
    <t>Identifier</t>
  </si>
  <si>
    <t>0..1</t>
  </si>
  <si>
    <t>BBIE</t>
  </si>
  <si>
    <t>the identification given to an Order by the seller.</t>
  </si>
  <si>
    <t>Order</t>
  </si>
  <si>
    <t>Copy</t>
  </si>
  <si>
    <t>Indicator</t>
  </si>
  <si>
    <t>0..1</t>
  </si>
  <si>
    <t>BBIE</t>
  </si>
  <si>
    <t>Indicates whether a document is a copy (true) or not (false)</t>
  </si>
  <si>
    <t>Order</t>
  </si>
  <si>
    <t>Globally Unique</t>
  </si>
  <si>
    <t>Identifier</t>
  </si>
  <si>
    <t>Identifier</t>
  </si>
  <si>
    <t>0..1</t>
  </si>
  <si>
    <t>BBIE</t>
  </si>
  <si>
    <t>a computer generated unique identifier for the document, which is guaranteed to be unique</t>
  </si>
  <si>
    <t>Order</t>
  </si>
  <si>
    <t>Issue</t>
  </si>
  <si>
    <t>Date</t>
  </si>
  <si>
    <t>Date</t>
  </si>
  <si>
    <t>BBIE</t>
  </si>
  <si>
    <t>a date (and potentially time) stamp denoting when the Order was issued.</t>
  </si>
  <si>
    <t>Order</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</si>
  <si>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</si>
  <si>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</si>
  <si>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</si>
  <si>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</si>
  <si>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</si>
  <si>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t>
  </si>
  <si>
    <r>
      <rPr>
        <sz val="10"/>
        <rFont val="Arial"/>
        <family val="2"/>
      </rPr>
      <t>Acknowledgement</t>
    </r>
  </si>
  <si>
    <t>Response</t>
  </si>
  <si>
    <t>Code</t>
  </si>
  <si>
    <r>
      <rPr>
        <sz val="10"/>
        <rFont val="Arial"/>
        <family val="2"/>
      </rPr>
      <t>Acknowledgement Response</t>
    </r>
  </si>
  <si>
    <t>0..1</t>
  </si>
  <si>
    <t>BBIE</t>
  </si>
  <si>
    <t>specifies the type of Response for the Order that the Buyer requires from the Seller.</t>
  </si>
  <si>
    <t>Order</t>
  </si>
  <si>
    <t>Transaction</t>
  </si>
  <si>
    <t>Currency</t>
  </si>
  <si>
    <t>Code</t>
  </si>
  <si>
    <t>Currency</t>
  </si>
  <si>
    <t>0..1</t>
  </si>
  <si>
    <t>BBIE</t>
  </si>
  <si>
    <t>the default currency of the transaction, to be used for Invoicing.</t>
  </si>
  <si>
    <t>Order</t>
  </si>
  <si>
    <t>Pricing</t>
  </si>
  <si>
    <t>Currency</t>
  </si>
  <si>
    <t>Code</t>
  </si>
  <si>
    <t>Currency</t>
  </si>
  <si>
    <t>0..1</t>
  </si>
  <si>
    <t>BBIE</t>
  </si>
  <si>
    <t>the currency in which all pricing on the transaction will be specified.</t>
  </si>
  <si>
    <t>Order</t>
  </si>
  <si>
    <t>Earliest</t>
  </si>
  <si>
    <t>Date</t>
  </si>
  <si>
    <t>Date</t>
  </si>
  <si>
    <t>0..1</t>
  </si>
  <si>
    <t>BBIE</t>
  </si>
  <si>
    <t>the starting date on or after which Order should be considered valid</t>
  </si>
  <si>
    <t>Order</t>
  </si>
  <si>
    <t>Expiry</t>
  </si>
  <si>
    <t>Date</t>
  </si>
  <si>
    <t>Date</t>
  </si>
  <si>
    <t>0..1</t>
  </si>
  <si>
    <t>BBIE</t>
  </si>
  <si>
    <r>
      <rPr>
        <sz val="10"/>
        <rFont val="Arial"/>
        <family val="2"/>
      </rPr>
      <t>the date on or after which Order should be cancelled if not satisfied.</t>
    </r>
  </si>
  <si>
    <t>Order</t>
  </si>
  <si>
    <t>Validity</t>
  </si>
  <si>
    <t>Duration</t>
  </si>
  <si>
    <t>Measure</t>
  </si>
  <si>
    <t>0..1</t>
  </si>
  <si>
    <t>BBIE</t>
  </si>
  <si>
    <t>the period for which the Order is valid.</t>
  </si>
  <si>
    <t>Order</t>
  </si>
  <si>
    <t>Tax</t>
  </si>
  <si>
    <t>Total</t>
  </si>
  <si>
    <t>Amount</t>
  </si>
  <si>
    <t>UBL</t>
  </si>
  <si>
    <t>0..1</t>
  </si>
  <si>
    <t>BBIE</t>
  </si>
  <si>
    <t>the total tax amount to be paid for the Order.</t>
  </si>
  <si>
    <t>Order</t>
  </si>
  <si>
    <t>Line</t>
  </si>
  <si>
    <t>Extension</t>
  </si>
  <si>
    <t>Total</t>
  </si>
  <si>
    <t>Amount</t>
  </si>
  <si>
    <t>UBL</t>
  </si>
  <si>
    <t>0..1</t>
  </si>
  <si>
    <t>BBIE</t>
  </si>
  <si>
    <t>the total of line item extension amounts for the entire Order, but not adjusted by any payment settlement discount or taxation.</t>
  </si>
  <si>
    <t>Order</t>
  </si>
  <si>
    <t>Total</t>
  </si>
  <si>
    <t>Packages</t>
  </si>
  <si>
    <t>Quantity</t>
  </si>
  <si>
    <t>Quantity</t>
  </si>
  <si>
    <t>0..1</t>
  </si>
  <si>
    <t>BBIE</t>
  </si>
  <si>
    <t>the count of the total number of packages contained in the Order.</t>
  </si>
  <si>
    <t>Order</t>
  </si>
  <si>
    <t>Gross</t>
  </si>
  <si>
    <t>Weight</t>
  </si>
  <si>
    <t>Measure</t>
  </si>
  <si>
    <t>0..1</t>
  </si>
  <si>
    <t>BBIE</t>
  </si>
  <si>
    <t>the total gross weight of the order. (goods plus packaging plus transport equipment)</t>
  </si>
  <si>
    <t>Order</t>
  </si>
  <si>
    <t>Net</t>
  </si>
  <si>
    <t>Weight</t>
  </si>
  <si>
    <t>Measure</t>
  </si>
  <si>
    <t>0..1</t>
  </si>
  <si>
    <t>BBIE</t>
  </si>
  <si>
    <t>the total net weight of the order. (goods plus packaging)</t>
  </si>
  <si>
    <t>Order</t>
  </si>
  <si>
    <t>Net Net</t>
  </si>
  <si>
    <t>Weight</t>
  </si>
  <si>
    <t>Measure</t>
  </si>
  <si>
    <t>0..1</t>
  </si>
  <si>
    <t>BBIE</t>
  </si>
  <si>
    <t>the weight (mass) of the goods themselves without any packing.</t>
  </si>
  <si>
    <t>Order</t>
  </si>
  <si>
    <t>Gross</t>
  </si>
  <si>
    <t>Volume</t>
  </si>
  <si>
    <t>Measure</t>
  </si>
  <si>
    <t>0..1</t>
  </si>
  <si>
    <t>BBIE</t>
  </si>
  <si>
    <t>the total volume of the goods plus packaging on the Order.</t>
  </si>
  <si>
    <t>Order</t>
  </si>
  <si>
    <t>Net</t>
  </si>
  <si>
    <t>Volume</t>
  </si>
  <si>
    <t>Measure</t>
  </si>
  <si>
    <t>0..1</t>
  </si>
  <si>
    <t>BBIE</t>
  </si>
  <si>
    <t>the total volume of the Order. (goods less packaging)</t>
  </si>
  <si>
    <t>Order</t>
  </si>
  <si>
    <r>
      <rPr>
        <sz val="10"/>
        <rFont val="Arial"/>
        <family val="2"/>
      </rPr>
      <t>LineItem</t>
    </r>
  </si>
  <si>
    <t>Count</t>
  </si>
  <si>
    <t>Numeric</t>
  </si>
  <si>
    <t>0..1</t>
  </si>
  <si>
    <t>BBIE</t>
  </si>
  <si>
    <t>the number of line items</t>
  </si>
  <si>
    <t>Order</t>
  </si>
  <si>
    <t>Contract</t>
  </si>
  <si>
    <t>Document Reference</t>
  </si>
  <si>
    <t>0..1</t>
  </si>
  <si>
    <t>ASBIE</t>
  </si>
  <si>
    <t>associates the Order with a previously agreed Contract.</t>
  </si>
  <si>
    <t>Order</t>
  </si>
  <si>
    <t>Quote</t>
  </si>
  <si>
    <t>Document Reference</t>
  </si>
  <si>
    <t>0..1</t>
  </si>
  <si>
    <t>ASBIE</t>
  </si>
  <si>
    <t>associates the Order with a prior quote.</t>
  </si>
  <si>
    <t>Order</t>
  </si>
  <si>
    <t>Additional</t>
  </si>
  <si>
    <t>Document Reference</t>
  </si>
  <si>
    <t>0..n</t>
  </si>
  <si>
    <t>ASBIE</t>
  </si>
  <si>
    <t>associates the Order with one or more other identification means</t>
  </si>
  <si>
    <t>Order</t>
  </si>
  <si>
    <t>Buyer Party</t>
  </si>
  <si>
    <t>ASBIE</t>
  </si>
  <si>
    <t>associates the Order with information about the buyer involved in the transaction.</t>
  </si>
  <si>
    <t>Order</t>
  </si>
  <si>
    <t>Seller Party</t>
  </si>
  <si>
    <t>ASBIE</t>
  </si>
  <si>
    <t>associates the Order with information about the seller involved in the transaction.</t>
  </si>
  <si>
    <t>Order</t>
  </si>
  <si>
    <t>Originator</t>
  </si>
  <si>
    <t>Party</t>
  </si>
  <si>
    <t>0..1</t>
  </si>
  <si>
    <t>ASBIE</t>
  </si>
  <si>
    <t>associates the Order with information about the originator of the transaction.</t>
  </si>
  <si>
    <t>Order</t>
  </si>
  <si>
    <t>Freight Forwarder</t>
  </si>
  <si>
    <t>Party</t>
  </si>
  <si>
    <t>Carrier</t>
  </si>
  <si>
    <t>0..1</t>
  </si>
  <si>
    <t>ASBIE</t>
  </si>
  <si>
    <t>associates the Order with information about the freight forwarder involved in the transaction.</t>
  </si>
  <si>
    <t>Order</t>
  </si>
  <si>
    <t>Delivery</t>
  </si>
  <si>
    <t>0..n</t>
  </si>
  <si>
    <t>ASBIE</t>
  </si>
  <si>
    <t>associates the Order with a delivery  (or deliveries)</t>
  </si>
  <si>
    <t>Order</t>
  </si>
  <si>
    <t>Delivery Terms</t>
  </si>
  <si>
    <t>0..1</t>
  </si>
  <si>
    <t>ASBIE</t>
  </si>
  <si>
    <t>associates the Order with the delivery terms agreed between seller and buyer with regard to the delivery of goods.</t>
  </si>
  <si>
    <t>Order</t>
  </si>
  <si>
    <t>Allowance Charge</t>
  </si>
  <si>
    <t>0..n</t>
  </si>
  <si>
    <t>ASBIE</t>
  </si>
  <si>
    <t>associates the Order with one or more pricing components for overall charges allowances etc.</t>
  </si>
  <si>
    <t>Order</t>
  </si>
  <si>
    <t>Sales Conditions</t>
  </si>
  <si>
    <t>0..1</t>
  </si>
  <si>
    <t>ASBIE</t>
  </si>
  <si>
    <t>associates the Order with a sales condition applying to the whole order.</t>
  </si>
  <si>
    <t>Order</t>
  </si>
  <si>
    <t>Destination</t>
  </si>
  <si>
    <t>Country</t>
  </si>
  <si>
    <t>0..1</t>
  </si>
  <si>
    <t>ASBIE</t>
  </si>
  <si>
    <t>associates the Order with the country of destination (for Customs purposes).</t>
  </si>
  <si>
    <t>Order</t>
  </si>
  <si>
    <t>Order Line</t>
  </si>
  <si>
    <t>1..n</t>
  </si>
  <si>
    <t>ASBIE</t>
  </si>
  <si>
    <t>associates the Order with one or more Line items.</t>
  </si>
  <si>
    <t>Order</t>
  </si>
  <si>
    <t>Payment Means</t>
  </si>
  <si>
    <t>0..1</t>
  </si>
  <si>
    <t>ASBIE</t>
  </si>
  <si>
    <t>associates the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</si>
  <si>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</si>
  <si>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</si>
  <si>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</si>
  <si>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</si>
  <si>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</si>
  <si>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</si>
  <si>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</si>
  <si>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</si>
  <si>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</si>
  <si>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</si>
  <si>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</si>
  <si>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</si>
  <si>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</si>
  <si>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</si>
  <si>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</si>
  <si>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</si>
  <si>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</si>
  <si>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</si>
  <si>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</si>
  <si>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</si>
  <si>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</si>
  <si>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</si>
  <si>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</si>
  <si>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</si>
  <si>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</si>
  <si>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</si>
  <si>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</si>
  <si>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</si>
  <si>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</si>
  <si>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</si>
  <si>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</si>
  <si>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</si>
  <si>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</si>
  <si>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</si>
  <si>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</si>
  <si>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</si>
  <si>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</si>
  <si>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</si>
  <si>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</si>
  <si>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</si>
  <si>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</si>
  <si>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</si>
  <si>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</si>
  <si>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</si>
  <si>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</si>
  <si>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</si>
  <si>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</si>
  <si>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</si>
  <si>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</si>
  <si>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</si>
  <si>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</si>
  <si>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</si>
  <si>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</si>
  <si>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</si>
  <si>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 Details</t>
  </si>
  <si>
    <t>BuyersID</t>
  </si>
  <si>
    <t>Order. Buyers_  Identifier. Identifier</t>
  </si>
  <si>
    <t>SellersID</t>
  </si>
  <si>
    <t>Order. Sellers_  Identifier. Identifier</t>
  </si>
  <si>
    <t>CopyIndicator</t>
  </si>
  <si>
    <t>Order. Copy. Indicator</t>
  </si>
  <si>
    <t>GUID</t>
  </si>
  <si>
    <t>Order. Globally Unique_  Identifier. Identifier</t>
  </si>
  <si>
    <t>IssueDate</t>
  </si>
  <si>
    <t>Order. Issue Date. Date</t>
  </si>
  <si>
    <t>Order. Note. Text</t>
  </si>
  <si>
    <t>AcknowledgementResponseCode</t>
  </si>
  <si>
    <t>Order. Acknowledgement Response. Code</t>
  </si>
  <si>
    <t>TransactionCurrencyCode</t>
  </si>
  <si>
    <t>Order. Transaction Currency. Code</t>
  </si>
  <si>
    <t>PricingCurrencyCode</t>
  </si>
  <si>
    <t>Order. Pricing Currency. Code</t>
  </si>
  <si>
    <t>EarliestDate</t>
  </si>
  <si>
    <t>Order. Earliest Date. Date</t>
  </si>
  <si>
    <t>Order. Expiry Date. Date</t>
  </si>
  <si>
    <t>ValidityDurationMeasure</t>
  </si>
  <si>
    <t>Order. Validity Duration. Measure</t>
  </si>
  <si>
    <t>TaxTotalAmount</t>
  </si>
  <si>
    <t>Order. Tax Total. Amount</t>
  </si>
  <si>
    <t>LineExtensionTotalAmount</t>
  </si>
  <si>
    <t>Order. Line_  Extension Total. Amount</t>
  </si>
  <si>
    <t>TotalPackagesQuantity</t>
  </si>
  <si>
    <t>Order. Total_  Packages Quantity. Quantity</t>
  </si>
  <si>
    <t>GrossWeightMeasure</t>
  </si>
  <si>
    <t>Order. Gross_  Weight. Measure</t>
  </si>
  <si>
    <t>NetWeightMeasure</t>
  </si>
  <si>
    <t>Order. Net_  Weight. Measure</t>
  </si>
  <si>
    <t>NetNetWeightMeasure</t>
  </si>
  <si>
    <t>Order. Net Net_  Weight. Measure</t>
  </si>
  <si>
    <t>GrossVolumeMeasure</t>
  </si>
  <si>
    <t>Order. Gross_  Volume. Measure</t>
  </si>
  <si>
    <t>NetVolumeMeasure</t>
  </si>
  <si>
    <t>Order. Net_  Volume. Measure</t>
  </si>
  <si>
    <t>LineItemCountNumeric</t>
  </si>
  <si>
    <t>Order. LineItem Count. Numeric</t>
  </si>
  <si>
    <t>ContractDocumentReference</t>
  </si>
  <si>
    <t xml:space="preserve">Order. Contract_  Document Reference. </t>
  </si>
  <si>
    <t>QuoteDocumentReference</t>
  </si>
  <si>
    <t xml:space="preserve">Order. Quote_  Document Reference. </t>
  </si>
  <si>
    <t>AdditionalDocumentReference</t>
  </si>
  <si>
    <t xml:space="preserve">Order. Additional_  Document Reference. </t>
  </si>
  <si>
    <t>BuyerParty</t>
  </si>
  <si>
    <t xml:space="preserve">Order. Buyer Party. </t>
  </si>
  <si>
    <t>SellerParty</t>
  </si>
  <si>
    <t xml:space="preserve">Order. Seller Party. </t>
  </si>
  <si>
    <t>OriginatorParty</t>
  </si>
  <si>
    <t xml:space="preserve">Order. Originator_  Party. </t>
  </si>
  <si>
    <t>FreightForwarderParty</t>
  </si>
  <si>
    <t xml:space="preserve">Order. Freight Forwarder_  Party. </t>
  </si>
  <si>
    <t xml:space="preserve">Order. Delivery. </t>
  </si>
  <si>
    <t>DeliveryTerms</t>
  </si>
  <si>
    <t xml:space="preserve">Order. Delivery Terms. </t>
  </si>
  <si>
    <t>AllowanceCharge</t>
  </si>
  <si>
    <t xml:space="preserve">Order. Allowance Charge. </t>
  </si>
  <si>
    <t>SalesConditions</t>
  </si>
  <si>
    <t xml:space="preserve">Order. Sales Conditions. </t>
  </si>
  <si>
    <t>DestinationCountry</t>
  </si>
  <si>
    <t xml:space="preserve">Order. Destination_  Country. </t>
  </si>
  <si>
    <t>OrderLine</t>
  </si>
  <si>
    <t xml:space="preserve">Order. Order Line. </t>
  </si>
  <si>
    <t>PaymentMeans</t>
  </si>
  <si>
    <t xml:space="preserve">Order. Payment Means. </t>
  </si>
  <si>
    <t>Business Terms
(Japanese)</t>
  </si>
  <si>
    <t>Translated Definition
(Japanese)</t>
  </si>
  <si>
    <t>No.</t>
  </si>
  <si>
    <t>UBL Order V1.0 Japanese</t>
  </si>
  <si>
    <t>2004-06-04</t>
  </si>
  <si>
    <t>注文</t>
  </si>
  <si>
    <t>a document that contains information directly relating to the economic event of ordering products.</t>
  </si>
  <si>
    <t>発注番号</t>
  </si>
  <si>
    <t>受注番号</t>
  </si>
  <si>
    <t>正／副区分</t>
  </si>
  <si>
    <r>
      <t>メッセージ</t>
    </r>
    <r>
      <rPr>
        <sz val="10"/>
        <rFont val="Arial"/>
        <family val="2"/>
      </rPr>
      <t>ID</t>
    </r>
  </si>
  <si>
    <t>発注日</t>
  </si>
  <si>
    <t>備考</t>
  </si>
  <si>
    <t>注文回答要求区分</t>
  </si>
  <si>
    <t>通貨コード（決済／請求用）</t>
  </si>
  <si>
    <t>通貨コード（価格表示用）</t>
  </si>
  <si>
    <t>注文有効期間開始日</t>
  </si>
  <si>
    <t>注文取消可能期限日</t>
  </si>
  <si>
    <t>有効期間（日数）</t>
  </si>
  <si>
    <t>合計税額</t>
  </si>
  <si>
    <t>課税対象額</t>
  </si>
  <si>
    <t>注文明細行数</t>
  </si>
  <si>
    <t>納入条件（受け渡し条件）</t>
  </si>
  <si>
    <t>販売条件</t>
  </si>
  <si>
    <t>輸出相手国（税関申告用）</t>
  </si>
  <si>
    <t>発注明細</t>
  </si>
  <si>
    <t>a unique identification assigned to the Order in respect to the Buyer party</t>
  </si>
  <si>
    <t>the identification given to an Order by the seller.</t>
  </si>
  <si>
    <t>受注者によって注文に与えられた識別。</t>
  </si>
  <si>
    <t>Indicates whether a document is a copy (true) or not (false)</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</si>
  <si>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示します。</t>
    </r>
  </si>
  <si>
    <t>a computer generated unique identifier for the document, which is guaranteed to be unique</t>
  </si>
  <si>
    <t>a date (and potentially time) stamp denoting when the Order was issued.</t>
  </si>
  <si>
    <t>contains any free form text pertinent to the entire document or to the document message itself. This element may contain notes or any other similar information that is not contained explicitly in another structure.</t>
  </si>
  <si>
    <t>発注者側において注文に割り当てられたユニークな識別</t>
  </si>
  <si>
    <t>specifies the type of Response for the Order that the Buyer requires from the Seller.</t>
  </si>
  <si>
    <t>the default currency of the transaction, to be used for Invoicing.</t>
  </si>
  <si>
    <t>請求するために使用される、取引の既定の通貨。</t>
  </si>
  <si>
    <t>the currency in which all pricing on the transaction will be specified.</t>
  </si>
  <si>
    <t>取引上のすべての価格提示で指定される通貨。</t>
  </si>
  <si>
    <t>the starting date on or after which Order should be considered valid</t>
  </si>
  <si>
    <t>注文が有効であると考えるべき期間の開始日。</t>
  </si>
  <si>
    <t>the date on or after which Order should be cancelled if not satisfied.</t>
  </si>
  <si>
    <t>ExpiryDate</t>
  </si>
  <si>
    <t>the period for which the Order is valid.</t>
  </si>
  <si>
    <t>注文が有効な期間。</t>
  </si>
  <si>
    <t>the total tax amount to be paid for the Order.</t>
  </si>
  <si>
    <t>注文に支払われる税額の合計</t>
  </si>
  <si>
    <t>the total of line item extension amounts for the entire Order, but not adjusted by any payment settlement discount or taxation.</t>
  </si>
  <si>
    <t>注文に満足しないならば、注文を取り消しできる期限の日付。</t>
  </si>
  <si>
    <t>製品を注文する経済的な事象に直接関係のある情報を含む文書。</t>
  </si>
  <si>
    <t>ドキュメントがユニークなことを保証されるのために、コンピューターが生成した固有識別子。</t>
  </si>
  <si>
    <r>
      <t>注文を発行した時点を示す、日付</t>
    </r>
    <r>
      <rPr>
        <sz val="10"/>
        <rFont val="Arial"/>
        <family val="2"/>
      </rPr>
      <t>(</t>
    </r>
    <r>
      <rPr>
        <sz val="10"/>
        <rFont val="ＭＳ Ｐゴシック"/>
        <family val="3"/>
      </rPr>
      <t>または時刻</t>
    </r>
    <r>
      <rPr>
        <sz val="10"/>
        <rFont val="Arial"/>
        <family val="2"/>
      </rPr>
      <t>)</t>
    </r>
  </si>
  <si>
    <t>発注者が受注者に要求する注文に対する回答のタイプを指定。</t>
  </si>
  <si>
    <t>文書全体、もしくは文書の文言自体に関する自由形式のテキストを包含。この項目には、備考、あるいは、別の構造がなければ類似の情報を入れてもかまわない。</t>
  </si>
  <si>
    <t>出精値引とか税額を調整されていない、行拡張した全体の合計額。</t>
  </si>
  <si>
    <t>the count of the total number of packages contained in the Order.</t>
  </si>
  <si>
    <t>the total gross weight of the order. (goods plus packaging plus transport equipment)</t>
  </si>
  <si>
    <t>the total net weight of the order. (goods plus packaging)</t>
  </si>
  <si>
    <t>the weight (mass) of the goods themselves without any packing.</t>
  </si>
  <si>
    <r>
      <t>梱包なしの物品自身の重量</t>
    </r>
    <r>
      <rPr>
        <sz val="10"/>
        <rFont val="Arial"/>
        <family val="2"/>
      </rPr>
      <t>(</t>
    </r>
    <r>
      <rPr>
        <sz val="10"/>
        <rFont val="ＭＳ Ｐゴシック"/>
        <family val="3"/>
      </rPr>
      <t>質量</t>
    </r>
    <r>
      <rPr>
        <sz val="10"/>
        <rFont val="Arial"/>
        <family val="2"/>
      </rPr>
      <t>)</t>
    </r>
    <r>
      <rPr>
        <sz val="10"/>
        <rFont val="ＭＳ Ｐゴシック"/>
        <family val="3"/>
      </rPr>
      <t>。</t>
    </r>
  </si>
  <si>
    <r>
      <t>注文した総重量</t>
    </r>
    <r>
      <rPr>
        <sz val="10"/>
        <rFont val="Arial"/>
        <family val="2"/>
      </rPr>
      <t>(</t>
    </r>
    <r>
      <rPr>
        <sz val="10"/>
        <rFont val="ＭＳ Ｐゴシック"/>
        <family val="3"/>
      </rPr>
      <t>物品＋梱包＋輸送設備</t>
    </r>
    <r>
      <rPr>
        <sz val="10"/>
        <rFont val="Arial"/>
        <family val="2"/>
      </rPr>
      <t>)</t>
    </r>
  </si>
  <si>
    <t>注文した梱包総数</t>
  </si>
  <si>
    <r>
      <t>注文した正味の総重量。</t>
    </r>
    <r>
      <rPr>
        <sz val="10"/>
        <rFont val="Arial"/>
        <family val="2"/>
      </rPr>
      <t>(</t>
    </r>
    <r>
      <rPr>
        <sz val="10"/>
        <rFont val="ＭＳ Ｐゴシック"/>
        <family val="3"/>
      </rPr>
      <t>物品＋梱包</t>
    </r>
    <r>
      <rPr>
        <sz val="10"/>
        <rFont val="Arial"/>
        <family val="2"/>
      </rPr>
      <t>)</t>
    </r>
  </si>
  <si>
    <t>the total volume of the goods plus packaging on the Order.</t>
  </si>
  <si>
    <t>associates the Order with a previously agreed Contract.</t>
  </si>
  <si>
    <t>associates the Order with a prior quote.</t>
  </si>
  <si>
    <t>associates the Order with one or more other identification means</t>
  </si>
  <si>
    <t>associates the Order with information about the buyer involved in the transaction.</t>
  </si>
  <si>
    <t>associates the Order with information about the seller involved in the transaction.</t>
  </si>
  <si>
    <t>associates the Order with information about the freight forwarder involved in the transaction.</t>
  </si>
  <si>
    <t>associates the Order with the delivery terms agreed between seller and buyer with regard to the delivery of goods.</t>
  </si>
  <si>
    <t>associates the Order with one or more pricing components for overall charges allowances etc.</t>
  </si>
  <si>
    <t>割引き・割増し</t>
  </si>
  <si>
    <t>associates the Order with a sales condition applying to the whole order.</t>
  </si>
  <si>
    <t>associates the Order with the country of destination (for Customs purposes).</t>
  </si>
  <si>
    <t>associates the Order with one or more Line items.</t>
  </si>
  <si>
    <t>associates the Order with the expected means of payment.</t>
  </si>
  <si>
    <t>総梱包総数</t>
  </si>
  <si>
    <t>総重量</t>
  </si>
  <si>
    <t>正味梱包総重量</t>
  </si>
  <si>
    <t>正味物品総重量</t>
  </si>
  <si>
    <t>正味梱包総容積</t>
  </si>
  <si>
    <t>正味物品総容積</t>
  </si>
  <si>
    <t>契約書番号</t>
  </si>
  <si>
    <t>見積書番号</t>
  </si>
  <si>
    <t>当該注文の、以前に同意された契約との関連づけ。</t>
  </si>
  <si>
    <t>注文した物品に梱包を加えた総容積。</t>
  </si>
  <si>
    <t>注文した物品の梱包なしの総容積。</t>
  </si>
  <si>
    <t>明細行の数。</t>
  </si>
  <si>
    <t>当該注文の、以前の見積との関連づけ。</t>
  </si>
  <si>
    <t>当該注文の、他の識別手段との関連づけ。</t>
  </si>
  <si>
    <t>その他追加文書</t>
  </si>
  <si>
    <t>当該注文の、取引上の発注者に関する情報との関連づけ。</t>
  </si>
  <si>
    <t>当該注文の、取引上の受注者に関する情報との関連づけ。</t>
  </si>
  <si>
    <t>需要家名／エンドユーザ名</t>
  </si>
  <si>
    <t>当該注文の、取引上のエンドユーザ関する情報との関連づけ。</t>
  </si>
  <si>
    <t>運送事業者（海上貨物取り扱い事業者／航空貨物取り扱い事業者）</t>
  </si>
  <si>
    <t>発注者</t>
  </si>
  <si>
    <t>受注者</t>
  </si>
  <si>
    <t>associates the Order with a delivery  (or deliveries)</t>
  </si>
  <si>
    <t>当該注文の、物品の配送に関する、受注者と発注者の間で同意された納入条件との関連づけ。</t>
  </si>
  <si>
    <t>当該注文の、全面的な割増し、割引きなどのための価格条件との関連づけ。</t>
  </si>
  <si>
    <t>当該注文の、注文全体の販売条件との関連づけ。</t>
  </si>
  <si>
    <r>
      <t>当該注文の、目的地</t>
    </r>
    <r>
      <rPr>
        <sz val="10"/>
        <rFont val="Arial"/>
        <family val="2"/>
      </rPr>
      <t>(</t>
    </r>
    <r>
      <rPr>
        <sz val="10"/>
        <rFont val="ＭＳ Ｐゴシック"/>
        <family val="3"/>
      </rPr>
      <t>関税目的用の</t>
    </r>
    <r>
      <rPr>
        <sz val="10"/>
        <rFont val="Arial"/>
        <family val="2"/>
      </rPr>
      <t>)</t>
    </r>
    <r>
      <rPr>
        <sz val="10"/>
        <rFont val="ＭＳ Ｐゴシック"/>
        <family val="3"/>
      </rPr>
      <t>の国との関連づけ。</t>
    </r>
  </si>
  <si>
    <r>
      <t>当該注文の、</t>
    </r>
    <r>
      <rPr>
        <sz val="10"/>
        <rFont val="Arial"/>
        <family val="2"/>
      </rPr>
      <t>1</t>
    </r>
    <r>
      <rPr>
        <sz val="10"/>
        <rFont val="ＭＳ Ｐゴシック"/>
        <family val="3"/>
      </rPr>
      <t>つ以上の明細行との関連づけ。</t>
    </r>
  </si>
  <si>
    <t>支払方法</t>
  </si>
  <si>
    <t>当該注文の、予定された支払い方法との関連づけ。</t>
  </si>
  <si>
    <t>配送（納品）</t>
  </si>
  <si>
    <t>当該注文の、配送（又は納品）との関連付け</t>
  </si>
  <si>
    <t>当該注文の、取引上の運送取り扱い者に関する情報との関連づけ。</t>
  </si>
  <si>
    <t>associates the Order with information about the originator of the transaction.</t>
  </si>
  <si>
    <t>Delivery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</si>
</sst>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1">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u val="single"/>
      <sz val="10"/>
      <color indexed="12"/>
      <name val="Arial"/>
      <family val="2"/>
    </font>
    <font>
      <u val="single"/>
      <sz val="10"/>
      <color indexed="36"/>
      <name val="Arial"/>
      <family val="2"/>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alignment vertical="center"/>
    </xf>
    <xf numFmtId="0" fontId="0" fillId="0" borderId="0" xfId="0" applyAlignment="1" quotePrefix="1">
      <alignment horizontal="righ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8" fillId="0" borderId="0" xfId="0" applyFont="1" applyAlignment="1">
      <alignment vertical="center"/>
    </xf>
    <xf numFmtId="0" fontId="0" fillId="0" borderId="0" xfId="0" applyBorder="1" applyAlignment="1">
      <alignment vertical="center" wrapText="1"/>
    </xf>
    <xf numFmtId="0" fontId="0" fillId="0" borderId="5" xfId="0" applyBorder="1" applyAlignment="1">
      <alignment vertical="center" wrapText="1"/>
    </xf>
    <xf numFmtId="0" fontId="9" fillId="0" borderId="5" xfId="0" applyFont="1" applyBorder="1" applyAlignment="1">
      <alignment vertical="center" wrapText="1"/>
    </xf>
    <xf numFmtId="0" fontId="0" fillId="0" borderId="5" xfId="0" applyFont="1" applyBorder="1" applyAlignment="1">
      <alignment vertical="center" wrapText="1"/>
    </xf>
    <xf numFmtId="0" fontId="9" fillId="0" borderId="5" xfId="0" applyFont="1" applyFill="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10</xdr:row>
      <xdr:rowOff>9525</xdr:rowOff>
    </xdr:from>
    <xdr:to>
      <xdr:col>7</xdr:col>
      <xdr:colOff>1533525</xdr:colOff>
      <xdr:row>10</xdr:row>
      <xdr:rowOff>276225</xdr:rowOff>
    </xdr:to>
    <xdr:sp>
      <xdr:nvSpPr>
        <xdr:cNvPr id="1" name="AutoShape 1"/>
        <xdr:cNvSpPr>
          <a:spLocks/>
        </xdr:cNvSpPr>
      </xdr:nvSpPr>
      <xdr:spPr>
        <a:xfrm>
          <a:off x="6553200" y="3667125"/>
          <a:ext cx="1428750" cy="266700"/>
        </a:xfrm>
        <a:prstGeom prst="wedgeRectCallout">
          <a:avLst>
            <a:gd name="adj1" fmla="val -44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Invocing：請求、送り状？</a:t>
          </a:r>
        </a:p>
      </xdr:txBody>
    </xdr:sp>
    <xdr:clientData/>
  </xdr:twoCellAnchor>
  <xdr:twoCellAnchor>
    <xdr:from>
      <xdr:col>6</xdr:col>
      <xdr:colOff>866775</xdr:colOff>
      <xdr:row>21</xdr:row>
      <xdr:rowOff>257175</xdr:rowOff>
    </xdr:from>
    <xdr:to>
      <xdr:col>7</xdr:col>
      <xdr:colOff>695325</xdr:colOff>
      <xdr:row>22</xdr:row>
      <xdr:rowOff>200025</xdr:rowOff>
    </xdr:to>
    <xdr:sp>
      <xdr:nvSpPr>
        <xdr:cNvPr id="2" name="AutoShape 2"/>
        <xdr:cNvSpPr>
          <a:spLocks/>
        </xdr:cNvSpPr>
      </xdr:nvSpPr>
      <xdr:spPr>
        <a:xfrm>
          <a:off x="5886450" y="7515225"/>
          <a:ext cx="1257300" cy="266700"/>
        </a:xfrm>
        <a:prstGeom prst="wedgeRectCallout">
          <a:avLst>
            <a:gd name="adj1" fmla="val -43939"/>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goods</a:t>
          </a:r>
          <a:r>
            <a:rPr lang="en-US" cap="none" sz="1000" b="0" i="0" u="none" baseline="0"/>
            <a:t>：商品→物品
</a:t>
          </a:r>
        </a:p>
      </xdr:txBody>
    </xdr:sp>
    <xdr:clientData/>
  </xdr:twoCellAnchor>
  <xdr:twoCellAnchor>
    <xdr:from>
      <xdr:col>6</xdr:col>
      <xdr:colOff>809625</xdr:colOff>
      <xdr:row>31</xdr:row>
      <xdr:rowOff>180975</xdr:rowOff>
    </xdr:from>
    <xdr:to>
      <xdr:col>7</xdr:col>
      <xdr:colOff>1133475</xdr:colOff>
      <xdr:row>31</xdr:row>
      <xdr:rowOff>447675</xdr:rowOff>
    </xdr:to>
    <xdr:sp>
      <xdr:nvSpPr>
        <xdr:cNvPr id="3" name="AutoShape 3"/>
        <xdr:cNvSpPr>
          <a:spLocks/>
        </xdr:cNvSpPr>
      </xdr:nvSpPr>
      <xdr:spPr>
        <a:xfrm>
          <a:off x="5829300" y="10515600"/>
          <a:ext cx="1752600" cy="266700"/>
        </a:xfrm>
        <a:prstGeom prst="wedgeRoundRectCallout">
          <a:avLst>
            <a:gd name="adj1" fmla="val -46194"/>
            <a:gd name="adj2" fmla="val 7856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配送（又は納品）、納入？</a:t>
          </a:r>
        </a:p>
      </xdr:txBody>
    </xdr:sp>
    <xdr:clientData/>
  </xdr:twoCellAnchor>
  <xdr:twoCellAnchor>
    <xdr:from>
      <xdr:col>6</xdr:col>
      <xdr:colOff>942975</xdr:colOff>
      <xdr:row>25</xdr:row>
      <xdr:rowOff>104775</xdr:rowOff>
    </xdr:from>
    <xdr:to>
      <xdr:col>7</xdr:col>
      <xdr:colOff>1000125</xdr:colOff>
      <xdr:row>26</xdr:row>
      <xdr:rowOff>47625</xdr:rowOff>
    </xdr:to>
    <xdr:sp>
      <xdr:nvSpPr>
        <xdr:cNvPr id="4" name="AutoShape 4"/>
        <xdr:cNvSpPr>
          <a:spLocks/>
        </xdr:cNvSpPr>
      </xdr:nvSpPr>
      <xdr:spPr>
        <a:xfrm>
          <a:off x="5962650" y="8496300"/>
          <a:ext cx="1485900" cy="266700"/>
        </a:xfrm>
        <a:prstGeom prst="wedgeRectCallout">
          <a:avLst>
            <a:gd name="adj1" fmla="val -58333"/>
            <a:gd name="adj2" fmla="val -1107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明細行、明細、行、細目
</a:t>
          </a:r>
        </a:p>
      </xdr:txBody>
    </xdr:sp>
    <xdr:clientData/>
  </xdr:twoCellAnchor>
  <xdr:twoCellAnchor>
    <xdr:from>
      <xdr:col>6</xdr:col>
      <xdr:colOff>828675</xdr:colOff>
      <xdr:row>29</xdr:row>
      <xdr:rowOff>314325</xdr:rowOff>
    </xdr:from>
    <xdr:to>
      <xdr:col>7</xdr:col>
      <xdr:colOff>409575</xdr:colOff>
      <xdr:row>30</xdr:row>
      <xdr:rowOff>257175</xdr:rowOff>
    </xdr:to>
    <xdr:sp>
      <xdr:nvSpPr>
        <xdr:cNvPr id="5" name="AutoShape 5"/>
        <xdr:cNvSpPr>
          <a:spLocks/>
        </xdr:cNvSpPr>
      </xdr:nvSpPr>
      <xdr:spPr>
        <a:xfrm>
          <a:off x="5848350" y="10001250"/>
          <a:ext cx="1009650" cy="266700"/>
        </a:xfrm>
        <a:prstGeom prst="wedgeRoundRectCallout">
          <a:avLst>
            <a:gd name="adj1" fmla="val -43398"/>
            <a:gd name="adj2" fmla="val 7856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運送、貨物</a:t>
          </a:r>
        </a:p>
      </xdr:txBody>
    </xdr:sp>
    <xdr:clientData/>
  </xdr:twoCellAnchor>
  <xdr:twoCellAnchor>
    <xdr:from>
      <xdr:col>7</xdr:col>
      <xdr:colOff>1724025</xdr:colOff>
      <xdr:row>17</xdr:row>
      <xdr:rowOff>523875</xdr:rowOff>
    </xdr:from>
    <xdr:to>
      <xdr:col>7</xdr:col>
      <xdr:colOff>2733675</xdr:colOff>
      <xdr:row>18</xdr:row>
      <xdr:rowOff>257175</xdr:rowOff>
    </xdr:to>
    <xdr:sp>
      <xdr:nvSpPr>
        <xdr:cNvPr id="6" name="AutoShape 6"/>
        <xdr:cNvSpPr>
          <a:spLocks/>
        </xdr:cNvSpPr>
      </xdr:nvSpPr>
      <xdr:spPr>
        <a:xfrm>
          <a:off x="8172450" y="6286500"/>
          <a:ext cx="1009650" cy="266700"/>
        </a:xfrm>
        <a:prstGeom prst="wedgeRoundRectCallout">
          <a:avLst>
            <a:gd name="adj1" fmla="val -41509"/>
            <a:gd name="adj2" fmla="val 1107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輸送、貨物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zoomScale="75" zoomScaleNormal="75" workbookViewId="0" topLeftCell="A3">
      <pane xSplit="2" ySplit="1" topLeftCell="C4" activePane="bottomRight" state="frozen"/>
      <selection pane="topLeft" activeCell="A3" sqref="A3"/>
      <selection pane="topRight" activeCell="C3" sqref="C3"/>
      <selection pane="bottomLeft" activeCell="A4" sqref="A4"/>
      <selection pane="bottomRight" activeCell="B33" sqref="B33"/>
    </sheetView>
  </sheetViews>
  <sheetFormatPr defaultColWidth="9.140625" defaultRowHeight="12.75"/>
  <cols>
    <col min="1" max="1" width="4.7109375" style="51" customWidth="1"/>
    <col min="2" max="2" width="20.140625" style="51" customWidth="1"/>
    <col min="3" max="3" width="26.421875" style="51" customWidth="1"/>
    <col min="4" max="4" width="9.57421875" style="51" customWidth="1"/>
    <col min="5" max="5" width="6.8515625" style="51" customWidth="1"/>
    <col min="6" max="6" width="7.57421875" style="51" customWidth="1"/>
    <col min="7" max="7" width="21.421875" style="51" customWidth="1"/>
    <col min="8" max="8" width="46.28125" style="51" customWidth="1"/>
    <col min="9" max="9" width="47.7109375" style="51" customWidth="1"/>
    <col min="10" max="16384" width="9.140625" style="51" customWidth="1"/>
  </cols>
  <sheetData>
    <row r="1" spans="1:9" ht="18">
      <c r="A1" s="52" t="s">
        <v>389</v>
      </c>
      <c r="B1" s="46"/>
      <c r="C1" s="46"/>
      <c r="I1" s="47" t="s">
        <v>390</v>
      </c>
    </row>
    <row r="3" spans="1:9" s="49" customFormat="1" ht="38.25">
      <c r="A3" s="48" t="s">
        <v>388</v>
      </c>
      <c r="B3" s="48" t="s">
        <v>0</v>
      </c>
      <c r="C3" s="48" t="s">
        <v>1</v>
      </c>
      <c r="D3" s="48" t="s">
        <v>8</v>
      </c>
      <c r="E3" s="48" t="s">
        <v>13</v>
      </c>
      <c r="F3" s="48" t="s">
        <v>14</v>
      </c>
      <c r="G3" s="48" t="s">
        <v>386</v>
      </c>
      <c r="H3" s="48" t="s">
        <v>387</v>
      </c>
      <c r="I3" s="48" t="s">
        <v>15</v>
      </c>
    </row>
    <row r="4" spans="1:9" ht="25.5">
      <c r="A4" s="50">
        <v>1</v>
      </c>
      <c r="B4" s="50" t="s">
        <v>34</v>
      </c>
      <c r="C4" s="50" t="s">
        <v>318</v>
      </c>
      <c r="D4" s="54"/>
      <c r="E4" s="50"/>
      <c r="F4" s="50" t="s">
        <v>36</v>
      </c>
      <c r="G4" s="55" t="s">
        <v>391</v>
      </c>
      <c r="H4" s="55" t="s">
        <v>436</v>
      </c>
      <c r="I4" s="56" t="s">
        <v>392</v>
      </c>
    </row>
    <row r="5" spans="1:9" ht="25.5">
      <c r="A5" s="50">
        <f>A4+1</f>
        <v>2</v>
      </c>
      <c r="B5" s="50" t="s">
        <v>319</v>
      </c>
      <c r="C5" s="50" t="s">
        <v>320</v>
      </c>
      <c r="D5" s="54" t="s">
        <v>40</v>
      </c>
      <c r="E5" s="50" t="s">
        <v>42</v>
      </c>
      <c r="F5" s="50" t="s">
        <v>43</v>
      </c>
      <c r="G5" s="55" t="s">
        <v>393</v>
      </c>
      <c r="H5" s="55" t="s">
        <v>420</v>
      </c>
      <c r="I5" s="56" t="s">
        <v>412</v>
      </c>
    </row>
    <row r="6" spans="1:9" ht="25.5">
      <c r="A6" s="50">
        <f aca="true" t="shared" si="0" ref="A6:A39">A5+1</f>
        <v>3</v>
      </c>
      <c r="B6" s="50" t="s">
        <v>321</v>
      </c>
      <c r="C6" s="50" t="s">
        <v>322</v>
      </c>
      <c r="D6" s="54" t="s">
        <v>40</v>
      </c>
      <c r="E6" s="50" t="s">
        <v>42</v>
      </c>
      <c r="F6" s="50" t="s">
        <v>43</v>
      </c>
      <c r="G6" s="55" t="s">
        <v>394</v>
      </c>
      <c r="H6" s="55" t="s">
        <v>414</v>
      </c>
      <c r="I6" s="56" t="s">
        <v>413</v>
      </c>
    </row>
    <row r="7" spans="1:9" ht="25.5">
      <c r="A7" s="50">
        <f t="shared" si="0"/>
        <v>4</v>
      </c>
      <c r="B7" s="50" t="s">
        <v>323</v>
      </c>
      <c r="C7" s="50" t="s">
        <v>324</v>
      </c>
      <c r="D7" s="54" t="s">
        <v>54</v>
      </c>
      <c r="E7" s="50" t="s">
        <v>42</v>
      </c>
      <c r="F7" s="50" t="s">
        <v>43</v>
      </c>
      <c r="G7" s="55" t="s">
        <v>395</v>
      </c>
      <c r="H7" s="55" t="s">
        <v>416</v>
      </c>
      <c r="I7" s="56" t="s">
        <v>415</v>
      </c>
    </row>
    <row r="8" spans="1:9" ht="25.5">
      <c r="A8" s="50">
        <f t="shared" si="0"/>
        <v>5</v>
      </c>
      <c r="B8" s="50" t="s">
        <v>325</v>
      </c>
      <c r="C8" s="50" t="s">
        <v>326</v>
      </c>
      <c r="D8" s="54" t="s">
        <v>40</v>
      </c>
      <c r="E8" s="50" t="s">
        <v>42</v>
      </c>
      <c r="F8" s="50" t="s">
        <v>43</v>
      </c>
      <c r="G8" s="55" t="s">
        <v>396</v>
      </c>
      <c r="H8" s="55" t="s">
        <v>437</v>
      </c>
      <c r="I8" s="56" t="s">
        <v>417</v>
      </c>
    </row>
    <row r="9" spans="1:9" ht="25.5">
      <c r="A9" s="50">
        <f t="shared" si="0"/>
        <v>6</v>
      </c>
      <c r="B9" s="50" t="s">
        <v>327</v>
      </c>
      <c r="C9" s="50" t="s">
        <v>328</v>
      </c>
      <c r="D9" s="54" t="s">
        <v>67</v>
      </c>
      <c r="E9" s="50">
        <v>1</v>
      </c>
      <c r="F9" s="50" t="s">
        <v>43</v>
      </c>
      <c r="G9" s="55" t="s">
        <v>397</v>
      </c>
      <c r="H9" s="55" t="s">
        <v>438</v>
      </c>
      <c r="I9" s="56" t="s">
        <v>418</v>
      </c>
    </row>
    <row r="10" spans="1:9" ht="66" customHeight="1">
      <c r="A10" s="50">
        <f t="shared" si="0"/>
        <v>7</v>
      </c>
      <c r="B10" s="50" t="s">
        <v>72</v>
      </c>
      <c r="C10" s="50" t="s">
        <v>329</v>
      </c>
      <c r="D10" s="54" t="s">
        <v>73</v>
      </c>
      <c r="E10" s="50" t="s">
        <v>42</v>
      </c>
      <c r="F10" s="50" t="s">
        <v>43</v>
      </c>
      <c r="G10" s="55" t="s">
        <v>398</v>
      </c>
      <c r="H10" s="57" t="s">
        <v>440</v>
      </c>
      <c r="I10" s="56" t="s">
        <v>419</v>
      </c>
    </row>
    <row r="11" spans="1:9" ht="25.5">
      <c r="A11" s="50">
        <f t="shared" si="0"/>
        <v>8</v>
      </c>
      <c r="B11" s="50" t="s">
        <v>330</v>
      </c>
      <c r="C11" s="50" t="s">
        <v>331</v>
      </c>
      <c r="D11" s="54" t="s">
        <v>80</v>
      </c>
      <c r="E11" s="50" t="s">
        <v>42</v>
      </c>
      <c r="F11" s="50" t="s">
        <v>43</v>
      </c>
      <c r="G11" s="55" t="s">
        <v>399</v>
      </c>
      <c r="H11" s="55" t="s">
        <v>439</v>
      </c>
      <c r="I11" s="56" t="s">
        <v>421</v>
      </c>
    </row>
    <row r="12" spans="1:9" ht="25.5">
      <c r="A12" s="50">
        <f t="shared" si="0"/>
        <v>9</v>
      </c>
      <c r="B12" s="50" t="s">
        <v>332</v>
      </c>
      <c r="C12" s="50" t="s">
        <v>333</v>
      </c>
      <c r="D12" s="54" t="s">
        <v>80</v>
      </c>
      <c r="E12" s="50" t="s">
        <v>42</v>
      </c>
      <c r="F12" s="50" t="s">
        <v>43</v>
      </c>
      <c r="G12" s="55" t="s">
        <v>400</v>
      </c>
      <c r="H12" s="55" t="s">
        <v>423</v>
      </c>
      <c r="I12" s="56" t="s">
        <v>422</v>
      </c>
    </row>
    <row r="13" spans="1:9" ht="25.5">
      <c r="A13" s="50">
        <f t="shared" si="0"/>
        <v>10</v>
      </c>
      <c r="B13" s="50" t="s">
        <v>334</v>
      </c>
      <c r="C13" s="50" t="s">
        <v>335</v>
      </c>
      <c r="D13" s="54" t="s">
        <v>80</v>
      </c>
      <c r="E13" s="50" t="s">
        <v>42</v>
      </c>
      <c r="F13" s="50" t="s">
        <v>43</v>
      </c>
      <c r="G13" s="55" t="s">
        <v>401</v>
      </c>
      <c r="H13" s="55" t="s">
        <v>425</v>
      </c>
      <c r="I13" s="56" t="s">
        <v>424</v>
      </c>
    </row>
    <row r="14" spans="1:9" ht="25.5">
      <c r="A14" s="50">
        <f t="shared" si="0"/>
        <v>11</v>
      </c>
      <c r="B14" s="50" t="s">
        <v>336</v>
      </c>
      <c r="C14" s="50" t="s">
        <v>337</v>
      </c>
      <c r="D14" s="54" t="s">
        <v>67</v>
      </c>
      <c r="E14" s="50" t="s">
        <v>42</v>
      </c>
      <c r="F14" s="50" t="s">
        <v>43</v>
      </c>
      <c r="G14" s="55" t="s">
        <v>402</v>
      </c>
      <c r="H14" s="55" t="s">
        <v>427</v>
      </c>
      <c r="I14" s="56" t="s">
        <v>426</v>
      </c>
    </row>
    <row r="15" spans="1:9" ht="25.5">
      <c r="A15" s="50">
        <f t="shared" si="0"/>
        <v>12</v>
      </c>
      <c r="B15" s="56" t="s">
        <v>429</v>
      </c>
      <c r="C15" s="50" t="s">
        <v>338</v>
      </c>
      <c r="D15" s="54" t="s">
        <v>67</v>
      </c>
      <c r="E15" s="50" t="s">
        <v>42</v>
      </c>
      <c r="F15" s="50" t="s">
        <v>43</v>
      </c>
      <c r="G15" s="55" t="s">
        <v>403</v>
      </c>
      <c r="H15" s="55" t="s">
        <v>435</v>
      </c>
      <c r="I15" s="56" t="s">
        <v>428</v>
      </c>
    </row>
    <row r="16" spans="1:9" ht="25.5">
      <c r="A16" s="50">
        <f t="shared" si="0"/>
        <v>13</v>
      </c>
      <c r="B16" s="50" t="s">
        <v>339</v>
      </c>
      <c r="C16" s="50" t="s">
        <v>340</v>
      </c>
      <c r="D16" s="54" t="s">
        <v>118</v>
      </c>
      <c r="E16" s="50" t="s">
        <v>42</v>
      </c>
      <c r="F16" s="50" t="s">
        <v>43</v>
      </c>
      <c r="G16" s="55" t="s">
        <v>404</v>
      </c>
      <c r="H16" s="55" t="s">
        <v>431</v>
      </c>
      <c r="I16" s="56" t="s">
        <v>430</v>
      </c>
    </row>
    <row r="17" spans="1:9" ht="12.75">
      <c r="A17" s="50">
        <f t="shared" si="0"/>
        <v>14</v>
      </c>
      <c r="B17" s="50" t="s">
        <v>341</v>
      </c>
      <c r="C17" s="50" t="s">
        <v>342</v>
      </c>
      <c r="D17" s="54" t="s">
        <v>125</v>
      </c>
      <c r="E17" s="50" t="s">
        <v>42</v>
      </c>
      <c r="F17" s="50" t="s">
        <v>43</v>
      </c>
      <c r="G17" s="55" t="s">
        <v>405</v>
      </c>
      <c r="H17" s="55" t="s">
        <v>433</v>
      </c>
      <c r="I17" s="56" t="s">
        <v>432</v>
      </c>
    </row>
    <row r="18" spans="1:9" ht="42" customHeight="1">
      <c r="A18" s="50">
        <f t="shared" si="0"/>
        <v>15</v>
      </c>
      <c r="B18" s="50" t="s">
        <v>343</v>
      </c>
      <c r="C18" s="50" t="s">
        <v>344</v>
      </c>
      <c r="D18" s="54" t="s">
        <v>125</v>
      </c>
      <c r="E18" s="50" t="s">
        <v>42</v>
      </c>
      <c r="F18" s="50" t="s">
        <v>43</v>
      </c>
      <c r="G18" s="55" t="s">
        <v>406</v>
      </c>
      <c r="H18" s="55" t="s">
        <v>441</v>
      </c>
      <c r="I18" s="56" t="s">
        <v>434</v>
      </c>
    </row>
    <row r="19" spans="1:9" ht="25.5">
      <c r="A19" s="50">
        <f t="shared" si="0"/>
        <v>16</v>
      </c>
      <c r="B19" s="50" t="s">
        <v>345</v>
      </c>
      <c r="C19" s="50" t="s">
        <v>346</v>
      </c>
      <c r="D19" s="54" t="s">
        <v>142</v>
      </c>
      <c r="E19" s="50" t="s">
        <v>42</v>
      </c>
      <c r="F19" s="50" t="s">
        <v>43</v>
      </c>
      <c r="G19" s="55" t="s">
        <v>464</v>
      </c>
      <c r="H19" s="55" t="s">
        <v>448</v>
      </c>
      <c r="I19" s="56" t="s">
        <v>442</v>
      </c>
    </row>
    <row r="20" spans="1:9" ht="25.5">
      <c r="A20" s="50">
        <f t="shared" si="0"/>
        <v>17</v>
      </c>
      <c r="B20" s="50" t="s">
        <v>347</v>
      </c>
      <c r="C20" s="50" t="s">
        <v>348</v>
      </c>
      <c r="D20" s="54" t="s">
        <v>118</v>
      </c>
      <c r="E20" s="50" t="s">
        <v>42</v>
      </c>
      <c r="F20" s="50" t="s">
        <v>43</v>
      </c>
      <c r="G20" s="55" t="s">
        <v>465</v>
      </c>
      <c r="H20" s="55" t="s">
        <v>447</v>
      </c>
      <c r="I20" s="56" t="s">
        <v>443</v>
      </c>
    </row>
    <row r="21" spans="1:9" ht="24.75" customHeight="1">
      <c r="A21" s="50">
        <f t="shared" si="0"/>
        <v>18</v>
      </c>
      <c r="B21" s="50" t="s">
        <v>349</v>
      </c>
      <c r="C21" s="50" t="s">
        <v>350</v>
      </c>
      <c r="D21" s="54" t="s">
        <v>118</v>
      </c>
      <c r="E21" s="50" t="s">
        <v>42</v>
      </c>
      <c r="F21" s="50" t="s">
        <v>43</v>
      </c>
      <c r="G21" s="55" t="s">
        <v>466</v>
      </c>
      <c r="H21" s="55" t="s">
        <v>449</v>
      </c>
      <c r="I21" s="56" t="s">
        <v>444</v>
      </c>
    </row>
    <row r="22" spans="1:9" ht="25.5">
      <c r="A22" s="50">
        <f t="shared" si="0"/>
        <v>19</v>
      </c>
      <c r="B22" s="50" t="s">
        <v>351</v>
      </c>
      <c r="C22" s="50" t="s">
        <v>352</v>
      </c>
      <c r="D22" s="54" t="s">
        <v>118</v>
      </c>
      <c r="E22" s="50" t="s">
        <v>42</v>
      </c>
      <c r="F22" s="50" t="s">
        <v>43</v>
      </c>
      <c r="G22" s="55" t="s">
        <v>467</v>
      </c>
      <c r="H22" s="55" t="s">
        <v>446</v>
      </c>
      <c r="I22" s="56" t="s">
        <v>445</v>
      </c>
    </row>
    <row r="23" spans="1:9" ht="25.5">
      <c r="A23" s="50">
        <f t="shared" si="0"/>
        <v>20</v>
      </c>
      <c r="B23" s="50" t="s">
        <v>353</v>
      </c>
      <c r="C23" s="50" t="s">
        <v>354</v>
      </c>
      <c r="D23" s="54" t="s">
        <v>118</v>
      </c>
      <c r="E23" s="50" t="s">
        <v>42</v>
      </c>
      <c r="F23" s="50" t="s">
        <v>43</v>
      </c>
      <c r="G23" s="55" t="s">
        <v>468</v>
      </c>
      <c r="H23" s="55" t="s">
        <v>473</v>
      </c>
      <c r="I23" s="56" t="s">
        <v>450</v>
      </c>
    </row>
    <row r="24" spans="1:9" ht="12.75">
      <c r="A24" s="50">
        <f t="shared" si="0"/>
        <v>21</v>
      </c>
      <c r="B24" s="50" t="s">
        <v>355</v>
      </c>
      <c r="C24" s="50" t="s">
        <v>356</v>
      </c>
      <c r="D24" s="54" t="s">
        <v>118</v>
      </c>
      <c r="E24" s="50" t="s">
        <v>42</v>
      </c>
      <c r="F24" s="50" t="s">
        <v>43</v>
      </c>
      <c r="G24" s="55" t="s">
        <v>469</v>
      </c>
      <c r="H24" s="55" t="s">
        <v>474</v>
      </c>
      <c r="I24" s="50" t="s">
        <v>181</v>
      </c>
    </row>
    <row r="25" spans="1:9" ht="25.5">
      <c r="A25" s="50">
        <f t="shared" si="0"/>
        <v>22</v>
      </c>
      <c r="B25" s="50" t="s">
        <v>357</v>
      </c>
      <c r="C25" s="50" t="s">
        <v>358</v>
      </c>
      <c r="D25" s="54" t="s">
        <v>185</v>
      </c>
      <c r="E25" s="50" t="s">
        <v>42</v>
      </c>
      <c r="F25" s="50" t="s">
        <v>43</v>
      </c>
      <c r="G25" s="55" t="s">
        <v>407</v>
      </c>
      <c r="H25" s="55" t="s">
        <v>475</v>
      </c>
      <c r="I25" s="50" t="s">
        <v>188</v>
      </c>
    </row>
    <row r="26" spans="1:9" ht="25.5">
      <c r="A26" s="50">
        <f t="shared" si="0"/>
        <v>23</v>
      </c>
      <c r="B26" s="50" t="s">
        <v>359</v>
      </c>
      <c r="C26" s="50" t="s">
        <v>360</v>
      </c>
      <c r="D26" s="54" t="s">
        <v>191</v>
      </c>
      <c r="E26" s="50" t="s">
        <v>42</v>
      </c>
      <c r="F26" s="50" t="s">
        <v>193</v>
      </c>
      <c r="G26" s="55" t="s">
        <v>470</v>
      </c>
      <c r="H26" s="55" t="s">
        <v>472</v>
      </c>
      <c r="I26" s="56" t="s">
        <v>451</v>
      </c>
    </row>
    <row r="27" spans="1:9" ht="25.5">
      <c r="A27" s="50">
        <f t="shared" si="0"/>
        <v>24</v>
      </c>
      <c r="B27" s="50" t="s">
        <v>361</v>
      </c>
      <c r="C27" s="50" t="s">
        <v>362</v>
      </c>
      <c r="D27" s="54" t="s">
        <v>191</v>
      </c>
      <c r="E27" s="50" t="s">
        <v>42</v>
      </c>
      <c r="F27" s="50" t="s">
        <v>193</v>
      </c>
      <c r="G27" s="55" t="s">
        <v>471</v>
      </c>
      <c r="H27" s="55" t="s">
        <v>476</v>
      </c>
      <c r="I27" s="56" t="s">
        <v>452</v>
      </c>
    </row>
    <row r="28" spans="1:9" ht="25.5">
      <c r="A28" s="50">
        <f t="shared" si="0"/>
        <v>25</v>
      </c>
      <c r="B28" s="50" t="s">
        <v>363</v>
      </c>
      <c r="C28" s="50" t="s">
        <v>364</v>
      </c>
      <c r="D28" s="54" t="s">
        <v>191</v>
      </c>
      <c r="E28" s="50" t="s">
        <v>204</v>
      </c>
      <c r="F28" s="50" t="s">
        <v>193</v>
      </c>
      <c r="G28" s="55" t="s">
        <v>478</v>
      </c>
      <c r="H28" s="55" t="s">
        <v>477</v>
      </c>
      <c r="I28" s="56" t="s">
        <v>453</v>
      </c>
    </row>
    <row r="29" spans="1:9" ht="25.5">
      <c r="A29" s="50">
        <f t="shared" si="0"/>
        <v>26</v>
      </c>
      <c r="B29" s="50" t="s">
        <v>365</v>
      </c>
      <c r="C29" s="50" t="s">
        <v>366</v>
      </c>
      <c r="D29" s="54" t="s">
        <v>208</v>
      </c>
      <c r="E29" s="50">
        <v>1</v>
      </c>
      <c r="F29" s="50" t="s">
        <v>193</v>
      </c>
      <c r="G29" s="55" t="s">
        <v>484</v>
      </c>
      <c r="H29" s="55" t="s">
        <v>479</v>
      </c>
      <c r="I29" s="56" t="s">
        <v>454</v>
      </c>
    </row>
    <row r="30" spans="1:9" ht="25.5">
      <c r="A30" s="50">
        <f t="shared" si="0"/>
        <v>27</v>
      </c>
      <c r="B30" s="50" t="s">
        <v>367</v>
      </c>
      <c r="C30" s="50" t="s">
        <v>368</v>
      </c>
      <c r="D30" s="54" t="s">
        <v>212</v>
      </c>
      <c r="E30" s="50">
        <v>1</v>
      </c>
      <c r="F30" s="50" t="s">
        <v>193</v>
      </c>
      <c r="G30" s="55" t="s">
        <v>485</v>
      </c>
      <c r="H30" s="55" t="s">
        <v>480</v>
      </c>
      <c r="I30" s="56" t="s">
        <v>455</v>
      </c>
    </row>
    <row r="31" spans="1:9" ht="25.5">
      <c r="A31" s="50">
        <f t="shared" si="0"/>
        <v>28</v>
      </c>
      <c r="B31" s="50" t="s">
        <v>369</v>
      </c>
      <c r="C31" s="50" t="s">
        <v>370</v>
      </c>
      <c r="D31" s="54" t="s">
        <v>217</v>
      </c>
      <c r="E31" s="50" t="s">
        <v>42</v>
      </c>
      <c r="F31" s="50" t="s">
        <v>193</v>
      </c>
      <c r="G31" s="55" t="s">
        <v>481</v>
      </c>
      <c r="H31" s="55" t="s">
        <v>482</v>
      </c>
      <c r="I31" s="56" t="s">
        <v>497</v>
      </c>
    </row>
    <row r="32" spans="1:9" ht="36">
      <c r="A32" s="50">
        <f t="shared" si="0"/>
        <v>29</v>
      </c>
      <c r="B32" s="50" t="s">
        <v>371</v>
      </c>
      <c r="C32" s="50" t="s">
        <v>372</v>
      </c>
      <c r="D32" s="54" t="s">
        <v>217</v>
      </c>
      <c r="E32" s="50" t="s">
        <v>42</v>
      </c>
      <c r="F32" s="50" t="s">
        <v>193</v>
      </c>
      <c r="G32" s="55" t="s">
        <v>483</v>
      </c>
      <c r="H32" s="55" t="s">
        <v>496</v>
      </c>
      <c r="I32" s="56" t="s">
        <v>456</v>
      </c>
    </row>
    <row r="33" spans="1:9" ht="12.75">
      <c r="A33" s="50">
        <f t="shared" si="0"/>
        <v>30</v>
      </c>
      <c r="B33" s="56" t="s">
        <v>498</v>
      </c>
      <c r="C33" s="50" t="s">
        <v>373</v>
      </c>
      <c r="D33" s="54" t="s">
        <v>229</v>
      </c>
      <c r="E33" s="50" t="s">
        <v>204</v>
      </c>
      <c r="F33" s="50" t="s">
        <v>193</v>
      </c>
      <c r="G33" s="55" t="s">
        <v>494</v>
      </c>
      <c r="H33" s="55" t="s">
        <v>495</v>
      </c>
      <c r="I33" s="56" t="s">
        <v>486</v>
      </c>
    </row>
    <row r="34" spans="1:9" ht="44.25" customHeight="1">
      <c r="A34" s="50">
        <f t="shared" si="0"/>
        <v>31</v>
      </c>
      <c r="B34" s="50" t="s">
        <v>374</v>
      </c>
      <c r="C34" s="50" t="s">
        <v>375</v>
      </c>
      <c r="D34" s="54" t="s">
        <v>234</v>
      </c>
      <c r="E34" s="50" t="s">
        <v>42</v>
      </c>
      <c r="F34" s="50" t="s">
        <v>193</v>
      </c>
      <c r="G34" s="55" t="s">
        <v>408</v>
      </c>
      <c r="H34" s="55" t="s">
        <v>487</v>
      </c>
      <c r="I34" s="56" t="s">
        <v>457</v>
      </c>
    </row>
    <row r="35" spans="1:9" ht="25.5">
      <c r="A35" s="50">
        <f t="shared" si="0"/>
        <v>32</v>
      </c>
      <c r="B35" s="50" t="s">
        <v>376</v>
      </c>
      <c r="C35" s="50" t="s">
        <v>377</v>
      </c>
      <c r="D35" s="54" t="s">
        <v>239</v>
      </c>
      <c r="E35" s="50" t="s">
        <v>204</v>
      </c>
      <c r="F35" s="50" t="s">
        <v>193</v>
      </c>
      <c r="G35" s="55" t="s">
        <v>459</v>
      </c>
      <c r="H35" s="55" t="s">
        <v>488</v>
      </c>
      <c r="I35" s="56" t="s">
        <v>458</v>
      </c>
    </row>
    <row r="36" spans="1:9" ht="25.5">
      <c r="A36" s="50">
        <f t="shared" si="0"/>
        <v>33</v>
      </c>
      <c r="B36" s="50" t="s">
        <v>378</v>
      </c>
      <c r="C36" s="50" t="s">
        <v>379</v>
      </c>
      <c r="D36" s="54" t="s">
        <v>244</v>
      </c>
      <c r="E36" s="50" t="s">
        <v>42</v>
      </c>
      <c r="F36" s="50" t="s">
        <v>193</v>
      </c>
      <c r="G36" s="55" t="s">
        <v>409</v>
      </c>
      <c r="H36" s="55" t="s">
        <v>489</v>
      </c>
      <c r="I36" s="56" t="s">
        <v>460</v>
      </c>
    </row>
    <row r="37" spans="1:9" ht="25.5">
      <c r="A37" s="50">
        <f t="shared" si="0"/>
        <v>34</v>
      </c>
      <c r="B37" s="50" t="s">
        <v>380</v>
      </c>
      <c r="C37" s="50" t="s">
        <v>381</v>
      </c>
      <c r="D37" s="54" t="s">
        <v>250</v>
      </c>
      <c r="E37" s="50" t="s">
        <v>42</v>
      </c>
      <c r="F37" s="50" t="s">
        <v>193</v>
      </c>
      <c r="G37" s="55" t="s">
        <v>410</v>
      </c>
      <c r="H37" s="55" t="s">
        <v>490</v>
      </c>
      <c r="I37" s="56" t="s">
        <v>461</v>
      </c>
    </row>
    <row r="38" spans="1:9" ht="12.75">
      <c r="A38" s="50">
        <f t="shared" si="0"/>
        <v>35</v>
      </c>
      <c r="B38" s="50" t="s">
        <v>382</v>
      </c>
      <c r="C38" s="50" t="s">
        <v>383</v>
      </c>
      <c r="D38" s="54" t="s">
        <v>255</v>
      </c>
      <c r="E38" s="50" t="s">
        <v>256</v>
      </c>
      <c r="F38" s="50" t="s">
        <v>193</v>
      </c>
      <c r="G38" s="55" t="s">
        <v>411</v>
      </c>
      <c r="H38" s="55" t="s">
        <v>491</v>
      </c>
      <c r="I38" s="56" t="s">
        <v>462</v>
      </c>
    </row>
    <row r="39" spans="1:9" ht="25.5">
      <c r="A39" s="50">
        <f t="shared" si="0"/>
        <v>36</v>
      </c>
      <c r="B39" s="50" t="s">
        <v>384</v>
      </c>
      <c r="C39" s="50" t="s">
        <v>385</v>
      </c>
      <c r="D39" s="54" t="s">
        <v>260</v>
      </c>
      <c r="E39" s="50" t="s">
        <v>42</v>
      </c>
      <c r="F39" s="50" t="s">
        <v>193</v>
      </c>
      <c r="G39" s="55" t="s">
        <v>492</v>
      </c>
      <c r="H39" s="55" t="s">
        <v>493</v>
      </c>
      <c r="I39" s="56" t="s">
        <v>463</v>
      </c>
    </row>
    <row r="40" spans="4:6" ht="12.75">
      <c r="D40" s="53"/>
      <c r="F40" s="51" t="s">
        <v>264</v>
      </c>
    </row>
    <row r="41" ht="12.75">
      <c r="D41" s="53"/>
    </row>
  </sheetData>
  <printOptions/>
  <pageMargins left="0.35" right="0.19" top="0.51" bottom="0.62" header="0.36" footer="0.23"/>
  <pageSetup horizontalDpi="600" verticalDpi="600" orientation="landscape" paperSize="9" scale="75"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FM38"/>
  <sheetViews>
    <sheetView workbookViewId="0" topLeftCell="D1">
      <selection activeCell="K1" sqref="K1:K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35.7109375" style="1" customWidth="1"/>
    <col min="15" max="15" width="5.00390625" style="2" customWidth="1"/>
    <col min="16" max="16" width="6.140625" style="1" customWidth="1"/>
    <col min="17" max="17" width="77.28125" style="3" customWidth="1"/>
    <col min="18" max="18" width="38.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c r="K1" s="5" t="s">
        <v>9</v>
      </c>
      <c r="L1" s="5" t="s">
        <v>10</v>
      </c>
      <c r="M1" s="7" t="s">
        <v>11</v>
      </c>
      <c r="N1" s="5" t="s">
        <v>12</v>
      </c>
      <c r="O1" s="6" t="s">
        <v>13</v>
      </c>
      <c r="P1" s="5" t="s">
        <v>14</v>
      </c>
      <c r="Q1" s="8" t="s">
        <v>15</v>
      </c>
      <c r="R1" s="9" t="s">
        <v>16</v>
      </c>
      <c r="S1" s="10" t="s">
        <v>17</v>
      </c>
      <c r="T1" s="10" t="s">
        <v>18</v>
      </c>
      <c r="U1" s="4" t="s">
        <v>19</v>
      </c>
      <c r="V1" s="4" t="s">
        <v>20</v>
      </c>
      <c r="W1" s="4" t="s">
        <v>21</v>
      </c>
      <c r="X1" s="4" t="s">
        <v>22</v>
      </c>
      <c r="Y1" s="4" t="s">
        <v>23</v>
      </c>
      <c r="Z1" s="4" t="s">
        <v>24</v>
      </c>
      <c r="AA1" s="4" t="s">
        <v>25</v>
      </c>
      <c r="AB1" s="4" t="s">
        <v>26</v>
      </c>
      <c r="AC1" s="4" t="s">
        <v>27</v>
      </c>
      <c r="AD1" s="11" t="s">
        <v>28</v>
      </c>
      <c r="AE1" s="11" t="s">
        <v>29</v>
      </c>
      <c r="AF1" s="11" t="s">
        <v>30</v>
      </c>
      <c r="AG1" s="11" t="s">
        <v>31</v>
      </c>
      <c r="AH1" s="11" t="s">
        <v>32</v>
      </c>
      <c r="AI1" s="11" t="s">
        <v>33</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v>
      </c>
      <c r="B2" s="13" t="str">
        <f>CONCATENATE(IF(C2="","",CONCATENATE(C2,"_ ")),"",D2,". Details")</f>
        <v>Order. Details</v>
      </c>
      <c r="C2" s="14"/>
      <c r="D2" s="14" t="s">
        <v>34</v>
      </c>
      <c r="E2" s="14"/>
      <c r="F2" s="14"/>
      <c r="G2" s="14"/>
      <c r="H2" s="14"/>
      <c r="I2" s="14"/>
      <c r="J2" s="14"/>
      <c r="K2" s="14"/>
      <c r="L2" s="14"/>
      <c r="M2" s="14"/>
      <c r="N2" s="14" t="s">
        <v>35</v>
      </c>
      <c r="O2" s="15"/>
      <c r="P2" s="14" t="s">
        <v>36</v>
      </c>
      <c r="Q2" s="16" t="s">
        <v>37</v>
      </c>
      <c r="R2" s="16"/>
      <c r="S2" s="17"/>
      <c r="T2" s="15"/>
      <c r="U2" s="14"/>
      <c r="V2" s="14"/>
      <c r="W2" s="14"/>
      <c r="X2" s="14"/>
      <c r="Y2" s="14"/>
      <c r="Z2" s="14"/>
      <c r="AA2" s="14"/>
      <c r="AB2" s="14"/>
      <c r="AC2" s="14"/>
      <c r="AD2" s="14"/>
      <c r="AE2" s="14"/>
      <c r="AF2" s="14"/>
      <c r="AG2" s="14"/>
      <c r="AH2" s="14"/>
      <c r="AI2" s="14"/>
    </row>
    <row r="3" spans="1:17" ht="12.7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Buyers_  Identifier. Identifier</v>
      </c>
      <c r="D3" s="1" t="s">
        <v>38</v>
      </c>
      <c r="E3" s="1" t="s">
        <v>39</v>
      </c>
      <c r="G3" s="1" t="s">
        <v>40</v>
      </c>
      <c r="H3" s="1" t="str">
        <f aca="true" t="shared" si="2" ref="H3:H23">IF(F3&lt;&gt;"",CONCATENATE(F3," ",G3),G3)</f>
        <v>Identifier</v>
      </c>
      <c r="I3" s="1" t="s">
        <v>41</v>
      </c>
      <c r="K3" s="1" t="str">
        <f aca="true" t="shared" si="3" ref="K3:K23">IF(J3&lt;&gt;"",CONCATENATE(J3,"_ ",I3,". Type"),CONCATENATE(I3,". Type"))</f>
        <v>Identifier. Type</v>
      </c>
      <c r="O3" s="2" t="s">
        <v>42</v>
      </c>
      <c r="P3" s="1" t="s">
        <v>43</v>
      </c>
      <c r="Q3" s="3" t="s">
        <v>44</v>
      </c>
    </row>
    <row r="4" spans="1:17" ht="12.75">
      <c r="A4" s="18" t="str">
        <f t="shared" si="0"/>
        <v>SellersID</v>
      </c>
      <c r="B4" s="18" t="str">
        <f t="shared" si="1"/>
        <v>Order. Sellers_  Identifier. Identifier</v>
      </c>
      <c r="D4" s="1" t="s">
        <v>45</v>
      </c>
      <c r="E4" s="1" t="s">
        <v>46</v>
      </c>
      <c r="G4" s="1" t="s">
        <v>47</v>
      </c>
      <c r="H4" s="1" t="str">
        <f t="shared" si="2"/>
        <v>Identifier</v>
      </c>
      <c r="I4" s="1" t="s">
        <v>48</v>
      </c>
      <c r="K4" s="1" t="str">
        <f t="shared" si="3"/>
        <v>Identifier. Type</v>
      </c>
      <c r="O4" s="2" t="s">
        <v>49</v>
      </c>
      <c r="P4" s="1" t="s">
        <v>50</v>
      </c>
      <c r="Q4" s="3" t="s">
        <v>51</v>
      </c>
    </row>
    <row r="5" spans="1:17" ht="12.75">
      <c r="A5" s="18" t="str">
        <f t="shared" si="0"/>
        <v>CopyIndicator</v>
      </c>
      <c r="B5" s="18" t="str">
        <f t="shared" si="1"/>
        <v>Order. Copy. Indicator</v>
      </c>
      <c r="D5" s="1" t="s">
        <v>52</v>
      </c>
      <c r="G5" s="1" t="s">
        <v>53</v>
      </c>
      <c r="H5" s="1" t="str">
        <f t="shared" si="2"/>
        <v>Copy</v>
      </c>
      <c r="I5" s="1" t="s">
        <v>54</v>
      </c>
      <c r="K5" s="1" t="str">
        <f t="shared" si="3"/>
        <v>Indicator. Type</v>
      </c>
      <c r="O5" s="2" t="s">
        <v>55</v>
      </c>
      <c r="P5" s="1" t="s">
        <v>56</v>
      </c>
      <c r="Q5" s="3" t="s">
        <v>57</v>
      </c>
    </row>
    <row r="6" spans="1:17" ht="12.75">
      <c r="A6" s="18" t="str">
        <f t="shared" si="0"/>
        <v>GUID</v>
      </c>
      <c r="B6" s="18" t="str">
        <f t="shared" si="1"/>
        <v>Order. Globally Unique_  Identifier. Identifier</v>
      </c>
      <c r="D6" s="1" t="s">
        <v>58</v>
      </c>
      <c r="E6" s="1" t="s">
        <v>59</v>
      </c>
      <c r="G6" s="1" t="s">
        <v>60</v>
      </c>
      <c r="H6" s="1" t="str">
        <f t="shared" si="2"/>
        <v>Identifier</v>
      </c>
      <c r="I6" s="1" t="s">
        <v>61</v>
      </c>
      <c r="K6" s="1" t="str">
        <f t="shared" si="3"/>
        <v>Identifier. Type</v>
      </c>
      <c r="O6" s="2" t="s">
        <v>62</v>
      </c>
      <c r="P6" s="1" t="s">
        <v>63</v>
      </c>
      <c r="Q6" s="3" t="s">
        <v>64</v>
      </c>
    </row>
    <row r="7" spans="1:17" ht="12.75">
      <c r="A7" s="18" t="str">
        <f t="shared" si="0"/>
        <v>IssueDate</v>
      </c>
      <c r="B7" s="18" t="str">
        <f t="shared" si="1"/>
        <v>Order. Issue Date. Date</v>
      </c>
      <c r="D7" s="1" t="s">
        <v>65</v>
      </c>
      <c r="F7" s="1" t="s">
        <v>66</v>
      </c>
      <c r="G7" s="1" t="s">
        <v>67</v>
      </c>
      <c r="H7" s="1" t="str">
        <f t="shared" si="2"/>
        <v>Issue Date</v>
      </c>
      <c r="I7" s="1" t="s">
        <v>68</v>
      </c>
      <c r="K7" s="1" t="str">
        <f t="shared" si="3"/>
        <v>Date. Type</v>
      </c>
      <c r="O7" s="2">
        <v>1</v>
      </c>
      <c r="P7" s="1" t="s">
        <v>69</v>
      </c>
      <c r="Q7" s="3" t="s">
        <v>70</v>
      </c>
    </row>
    <row r="8" spans="1:17" ht="38.25">
      <c r="A8" s="18" t="str">
        <f t="shared" si="0"/>
        <v>Note</v>
      </c>
      <c r="B8" s="18" t="str">
        <f t="shared" si="1"/>
        <v>Order. Note. Text</v>
      </c>
      <c r="D8" s="1" t="s">
        <v>71</v>
      </c>
      <c r="G8" s="1" t="s">
        <v>72</v>
      </c>
      <c r="H8" s="1" t="str">
        <f t="shared" si="2"/>
        <v>Note</v>
      </c>
      <c r="I8" s="1" t="s">
        <v>73</v>
      </c>
      <c r="K8" s="1" t="str">
        <f t="shared" si="3"/>
        <v>Text. Type</v>
      </c>
      <c r="O8" s="2" t="s">
        <v>74</v>
      </c>
      <c r="P8" s="1" t="s">
        <v>75</v>
      </c>
      <c r="Q8" s="3" t="s">
        <v>76</v>
      </c>
    </row>
    <row r="9" spans="1:17" ht="12.75">
      <c r="A9" s="18" t="str">
        <f t="shared" si="0"/>
        <v>AcknowledgementResponseCode</v>
      </c>
      <c r="B9" s="18" t="str">
        <f t="shared" si="1"/>
        <v>Order. Acknowledgement Response. Code</v>
      </c>
      <c r="D9" s="1" t="s">
        <v>77</v>
      </c>
      <c r="F9" s="1" t="s">
        <v>78</v>
      </c>
      <c r="G9" s="1" t="s">
        <v>79</v>
      </c>
      <c r="H9" s="1" t="str">
        <f t="shared" si="2"/>
        <v>Acknowledgement Response</v>
      </c>
      <c r="I9" s="1" t="s">
        <v>80</v>
      </c>
      <c r="J9" s="1" t="s">
        <v>81</v>
      </c>
      <c r="K9" s="1" t="str">
        <f t="shared" si="3"/>
        <v>Acknowledgement Response_ Code. Type</v>
      </c>
      <c r="O9" s="2" t="s">
        <v>82</v>
      </c>
      <c r="P9" s="1" t="s">
        <v>83</v>
      </c>
      <c r="Q9" s="3" t="s">
        <v>84</v>
      </c>
    </row>
    <row r="10" spans="1:17" ht="12.75">
      <c r="A10" s="18" t="str">
        <f t="shared" si="0"/>
        <v>TransactionCurrencyCode</v>
      </c>
      <c r="B10" s="18" t="str">
        <f t="shared" si="1"/>
        <v>Order. Transaction Currency. Code</v>
      </c>
      <c r="D10" s="1" t="s">
        <v>85</v>
      </c>
      <c r="F10" s="1" t="s">
        <v>86</v>
      </c>
      <c r="G10" s="1" t="s">
        <v>87</v>
      </c>
      <c r="H10" s="1" t="str">
        <f t="shared" si="2"/>
        <v>Transaction Currency</v>
      </c>
      <c r="I10" s="1" t="s">
        <v>88</v>
      </c>
      <c r="J10" s="1" t="s">
        <v>89</v>
      </c>
      <c r="K10" s="1" t="str">
        <f t="shared" si="3"/>
        <v>Currency_ Code. Type</v>
      </c>
      <c r="O10" s="2" t="s">
        <v>90</v>
      </c>
      <c r="P10" s="1" t="s">
        <v>91</v>
      </c>
      <c r="Q10" s="3" t="s">
        <v>92</v>
      </c>
    </row>
    <row r="11" spans="1:168" ht="12.75">
      <c r="A11" s="18" t="str">
        <f t="shared" si="0"/>
        <v>PricingCurrencyCode</v>
      </c>
      <c r="B11" s="18" t="str">
        <f t="shared" si="1"/>
        <v>Order. Pricing Currency. Code</v>
      </c>
      <c r="D11" s="1" t="s">
        <v>93</v>
      </c>
      <c r="F11" s="1" t="s">
        <v>94</v>
      </c>
      <c r="G11" s="1" t="s">
        <v>95</v>
      </c>
      <c r="H11" s="1" t="str">
        <f t="shared" si="2"/>
        <v>Pricing Currency</v>
      </c>
      <c r="I11" s="1" t="s">
        <v>96</v>
      </c>
      <c r="J11" s="1" t="s">
        <v>97</v>
      </c>
      <c r="K11" s="1" t="str">
        <f t="shared" si="3"/>
        <v>Currency_ Code. Type</v>
      </c>
      <c r="O11" s="2" t="s">
        <v>98</v>
      </c>
      <c r="P11" s="1" t="s">
        <v>99</v>
      </c>
      <c r="Q11" s="3" t="s">
        <v>100</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Earliest Date. Date</v>
      </c>
      <c r="D12" s="1" t="s">
        <v>101</v>
      </c>
      <c r="F12" s="1" t="s">
        <v>102</v>
      </c>
      <c r="G12" s="1" t="s">
        <v>103</v>
      </c>
      <c r="H12" s="1" t="str">
        <f t="shared" si="2"/>
        <v>Earliest Date</v>
      </c>
      <c r="I12" s="1" t="s">
        <v>104</v>
      </c>
      <c r="K12" s="1" t="str">
        <f t="shared" si="3"/>
        <v>Date. Type</v>
      </c>
      <c r="O12" s="2" t="s">
        <v>105</v>
      </c>
      <c r="P12" s="1" t="s">
        <v>106</v>
      </c>
      <c r="Q12" s="3" t="s">
        <v>107</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Expiry Date. Date</v>
      </c>
      <c r="D13" s="1" t="s">
        <v>108</v>
      </c>
      <c r="F13" s="1" t="s">
        <v>109</v>
      </c>
      <c r="G13" s="1" t="s">
        <v>110</v>
      </c>
      <c r="H13" s="1" t="str">
        <f t="shared" si="2"/>
        <v>Expiry Date</v>
      </c>
      <c r="I13" s="1" t="s">
        <v>111</v>
      </c>
      <c r="K13" s="1" t="str">
        <f t="shared" si="3"/>
        <v>Date. Type</v>
      </c>
      <c r="O13" s="2" t="s">
        <v>112</v>
      </c>
      <c r="P13" s="1" t="s">
        <v>113</v>
      </c>
      <c r="Q13" s="3" t="s">
        <v>114</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Validity Duration. Measure</v>
      </c>
      <c r="D14" s="1" t="s">
        <v>115</v>
      </c>
      <c r="F14" s="1" t="s">
        <v>116</v>
      </c>
      <c r="G14" s="1" t="s">
        <v>117</v>
      </c>
      <c r="H14" s="1" t="str">
        <f t="shared" si="2"/>
        <v>Validity Duration</v>
      </c>
      <c r="I14" s="1" t="s">
        <v>118</v>
      </c>
      <c r="K14" s="1" t="str">
        <f t="shared" si="3"/>
        <v>Measure. Type</v>
      </c>
      <c r="O14" s="2" t="s">
        <v>119</v>
      </c>
      <c r="P14" s="1" t="s">
        <v>120</v>
      </c>
      <c r="Q14" s="3" t="s">
        <v>121</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Tax Total. Amount</v>
      </c>
      <c r="D15" s="1" t="s">
        <v>122</v>
      </c>
      <c r="F15" s="1" t="s">
        <v>123</v>
      </c>
      <c r="G15" s="1" t="s">
        <v>124</v>
      </c>
      <c r="H15" s="1" t="str">
        <f t="shared" si="2"/>
        <v>Tax Total</v>
      </c>
      <c r="I15" s="1" t="s">
        <v>125</v>
      </c>
      <c r="J15" s="1" t="s">
        <v>126</v>
      </c>
      <c r="K15" s="1" t="str">
        <f t="shared" si="3"/>
        <v>UBL_ Amount.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Line_  Extension Total. Amount</v>
      </c>
      <c r="D16" s="1" t="s">
        <v>130</v>
      </c>
      <c r="E16" s="1" t="s">
        <v>131</v>
      </c>
      <c r="F16" s="1" t="s">
        <v>132</v>
      </c>
      <c r="G16" s="1" t="s">
        <v>133</v>
      </c>
      <c r="H16" s="1" t="str">
        <f t="shared" si="2"/>
        <v>Extension Total</v>
      </c>
      <c r="I16" s="1" t="s">
        <v>134</v>
      </c>
      <c r="J16" s="1" t="s">
        <v>135</v>
      </c>
      <c r="K16" s="1" t="str">
        <f t="shared" si="3"/>
        <v>UBL_ Amount. Type</v>
      </c>
      <c r="O16" s="2" t="s">
        <v>136</v>
      </c>
      <c r="P16" s="1" t="s">
        <v>137</v>
      </c>
      <c r="Q16" s="3" t="s">
        <v>138</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TotalPackagesQuantity</v>
      </c>
      <c r="B17" s="18" t="str">
        <f t="shared" si="1"/>
        <v>Order. Total_  Packages Quantity. Quantity</v>
      </c>
      <c r="D17" s="1" t="s">
        <v>139</v>
      </c>
      <c r="E17" s="1" t="s">
        <v>140</v>
      </c>
      <c r="F17" s="1" t="s">
        <v>141</v>
      </c>
      <c r="G17" s="1" t="s">
        <v>142</v>
      </c>
      <c r="H17" s="1" t="str">
        <f t="shared" si="2"/>
        <v>Packages Quantity</v>
      </c>
      <c r="I17" s="1" t="s">
        <v>143</v>
      </c>
      <c r="K17" s="1" t="str">
        <f t="shared" si="3"/>
        <v>Quantity. Type</v>
      </c>
      <c r="O17" s="2" t="s">
        <v>144</v>
      </c>
      <c r="P17" s="1" t="s">
        <v>145</v>
      </c>
      <c r="Q17" s="3" t="s">
        <v>146</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75">
      <c r="A18" s="18" t="str">
        <f t="shared" si="0"/>
        <v>GrossWeightMeasure</v>
      </c>
      <c r="B18" s="18" t="str">
        <f t="shared" si="1"/>
        <v>Order. Gross_  Weight. Measure</v>
      </c>
      <c r="D18" s="1" t="s">
        <v>147</v>
      </c>
      <c r="E18" s="1" t="s">
        <v>148</v>
      </c>
      <c r="G18" s="1" t="s">
        <v>149</v>
      </c>
      <c r="H18" s="1" t="str">
        <f t="shared" si="2"/>
        <v>Weight</v>
      </c>
      <c r="I18" s="1" t="s">
        <v>150</v>
      </c>
      <c r="K18" s="1" t="str">
        <f t="shared" si="3"/>
        <v>Measure. Type</v>
      </c>
      <c r="O18" s="2" t="s">
        <v>151</v>
      </c>
      <c r="P18" s="1" t="s">
        <v>152</v>
      </c>
      <c r="Q18" s="3" t="s">
        <v>153</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Net_  Weight. Measure</v>
      </c>
      <c r="D19" s="1" t="s">
        <v>154</v>
      </c>
      <c r="E19" s="1" t="s">
        <v>155</v>
      </c>
      <c r="G19" s="1" t="s">
        <v>156</v>
      </c>
      <c r="H19" s="1" t="str">
        <f t="shared" si="2"/>
        <v>Weight</v>
      </c>
      <c r="I19" s="1" t="s">
        <v>157</v>
      </c>
      <c r="K19" s="1" t="str">
        <f t="shared" si="3"/>
        <v>Measure.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Net Net_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Gross_  Volume. Measure</v>
      </c>
      <c r="D21" s="1" t="s">
        <v>168</v>
      </c>
      <c r="E21" s="1" t="s">
        <v>169</v>
      </c>
      <c r="G21" s="1" t="s">
        <v>170</v>
      </c>
      <c r="H21" s="1" t="str">
        <f t="shared" si="2"/>
        <v>Volume</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Net_  Volume. Measure</v>
      </c>
      <c r="D22" s="1" t="s">
        <v>175</v>
      </c>
      <c r="E22" s="1" t="s">
        <v>176</v>
      </c>
      <c r="G22" s="1" t="s">
        <v>177</v>
      </c>
      <c r="H22" s="1" t="str">
        <f t="shared" si="2"/>
        <v>Volume</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LineItemCountNumeric</v>
      </c>
      <c r="B23" s="18" t="str">
        <f t="shared" si="1"/>
        <v>Order. LineItem Count. Numeric</v>
      </c>
      <c r="D23" s="1" t="s">
        <v>182</v>
      </c>
      <c r="F23" s="1" t="s">
        <v>183</v>
      </c>
      <c r="G23" s="1" t="s">
        <v>184</v>
      </c>
      <c r="H23" s="1" t="str">
        <f t="shared" si="2"/>
        <v>LineItem Count</v>
      </c>
      <c r="I23" s="1" t="s">
        <v>185</v>
      </c>
      <c r="K23" s="1" t="str">
        <f t="shared" si="3"/>
        <v>Numeric.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25.5">
      <c r="A24" s="20" t="str">
        <f aca="true" t="shared" si="4" ref="A24:A37">SUBSTITUTE(SUBSTITUTE(CONCATENATE(IF(E24="Globally Unique","GU",E24),F24,IF(H24&lt;&gt;I24,H24,""),CONCATENATE(IF(I24="Identifier","ID",IF(I24="Text","",I24))))," ",""),"'","")</f>
        <v>ContractDocumentReference</v>
      </c>
      <c r="B24" s="20" t="str">
        <f aca="true" t="shared" si="5" ref="B24:B37">CONCATENATE(IF(C24&lt;&gt;"",CONCATENATE(C24,"_ ",D24),D24),". ",E24,IF(E24&lt;&gt;"",CONCATENATE("_ ",F24," ",H24),IF(F24&lt;&gt;"",CONCATENATE(F24," ",H24),H24)),IF(H24&lt;&gt;K24,CONCATENATE(". ",K24),IF(AND(E24="",F24=""),"",CONCATENATE(". ",K24))))</f>
        <v>Order. Contract_  Document Reference. </v>
      </c>
      <c r="C24" s="21"/>
      <c r="D24" s="21" t="s">
        <v>189</v>
      </c>
      <c r="E24" s="21" t="s">
        <v>190</v>
      </c>
      <c r="F24" s="21"/>
      <c r="G24" s="21"/>
      <c r="H24" s="20" t="str">
        <f aca="true" t="shared" si="6" ref="H24:H37">M24</f>
        <v>Document Reference</v>
      </c>
      <c r="I24" s="20" t="str">
        <f aca="true" t="shared" si="7" ref="I24:I37">M24</f>
        <v>Document Reference</v>
      </c>
      <c r="J24" s="20"/>
      <c r="K24" s="21"/>
      <c r="L24" s="21"/>
      <c r="M24" s="22" t="s">
        <v>191</v>
      </c>
      <c r="N24" s="21"/>
      <c r="O24" s="23" t="s">
        <v>192</v>
      </c>
      <c r="P24" s="21" t="s">
        <v>193</v>
      </c>
      <c r="Q24" s="24" t="s">
        <v>194</v>
      </c>
      <c r="R24" s="24"/>
      <c r="S24" s="25"/>
      <c r="T24" s="23"/>
      <c r="U24" s="21"/>
      <c r="V24" s="21"/>
      <c r="W24" s="21"/>
      <c r="X24" s="21"/>
      <c r="Y24" s="21"/>
      <c r="Z24" s="21"/>
      <c r="AA24" s="21"/>
      <c r="AB24" s="21"/>
      <c r="AC24" s="21"/>
      <c r="AD24" s="21"/>
      <c r="AE24" s="21"/>
      <c r="AF24" s="21"/>
      <c r="AG24" s="21"/>
      <c r="AH24" s="21"/>
      <c r="AI24" s="21"/>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35" ht="25.5">
      <c r="A25" s="20" t="str">
        <f t="shared" si="4"/>
        <v>QuoteDocumentReference</v>
      </c>
      <c r="B25" s="20" t="str">
        <f t="shared" si="5"/>
        <v>Order. Quote_  Document Reference. </v>
      </c>
      <c r="C25" s="21"/>
      <c r="D25" s="21" t="s">
        <v>195</v>
      </c>
      <c r="E25" s="21" t="s">
        <v>196</v>
      </c>
      <c r="F25" s="21"/>
      <c r="G25" s="21"/>
      <c r="H25" s="20" t="str">
        <f t="shared" si="6"/>
        <v>Document Reference</v>
      </c>
      <c r="I25" s="20" t="str">
        <f t="shared" si="7"/>
        <v>Document Reference</v>
      </c>
      <c r="J25" s="20"/>
      <c r="K25" s="21"/>
      <c r="L25" s="21"/>
      <c r="M25" s="22" t="s">
        <v>197</v>
      </c>
      <c r="N25" s="21"/>
      <c r="O25" s="23" t="s">
        <v>198</v>
      </c>
      <c r="P25" s="21" t="s">
        <v>199</v>
      </c>
      <c r="Q25" s="24" t="s">
        <v>200</v>
      </c>
      <c r="R25" s="24"/>
      <c r="S25" s="25"/>
      <c r="T25" s="23"/>
      <c r="U25" s="21"/>
      <c r="V25" s="21"/>
      <c r="W25" s="21"/>
      <c r="X25" s="21"/>
      <c r="Y25" s="21"/>
      <c r="Z25" s="21"/>
      <c r="AA25" s="21"/>
      <c r="AB25" s="21"/>
      <c r="AC25" s="21"/>
      <c r="AD25" s="21"/>
      <c r="AE25" s="21"/>
      <c r="AF25" s="21"/>
      <c r="AG25" s="21"/>
      <c r="AH25" s="21"/>
      <c r="AI25" s="21"/>
    </row>
    <row r="26" spans="1:35" ht="25.5">
      <c r="A26" s="20" t="str">
        <f t="shared" si="4"/>
        <v>AdditionalDocumentReference</v>
      </c>
      <c r="B26" s="20" t="str">
        <f t="shared" si="5"/>
        <v>Order. Additional_  Document Reference. </v>
      </c>
      <c r="C26" s="21"/>
      <c r="D26" s="21" t="s">
        <v>201</v>
      </c>
      <c r="E26" s="21" t="s">
        <v>202</v>
      </c>
      <c r="F26" s="21"/>
      <c r="G26" s="21"/>
      <c r="H26" s="20" t="str">
        <f t="shared" si="6"/>
        <v>Document Reference</v>
      </c>
      <c r="I26" s="20" t="str">
        <f t="shared" si="7"/>
        <v>Document Reference</v>
      </c>
      <c r="J26" s="20"/>
      <c r="K26" s="21"/>
      <c r="L26" s="21"/>
      <c r="M26" s="22" t="s">
        <v>203</v>
      </c>
      <c r="N26" s="21"/>
      <c r="O26" s="26" t="s">
        <v>204</v>
      </c>
      <c r="P26" s="21" t="s">
        <v>205</v>
      </c>
      <c r="Q26" s="24" t="s">
        <v>206</v>
      </c>
      <c r="R26" s="24"/>
      <c r="S26" s="25"/>
      <c r="T26" s="23"/>
      <c r="U26" s="21"/>
      <c r="V26" s="21"/>
      <c r="W26" s="21"/>
      <c r="X26" s="21"/>
      <c r="Y26" s="21"/>
      <c r="Z26" s="21"/>
      <c r="AA26" s="21"/>
      <c r="AB26" s="21"/>
      <c r="AC26" s="21"/>
      <c r="AD26" s="21"/>
      <c r="AE26" s="21"/>
      <c r="AF26" s="21"/>
      <c r="AG26" s="21"/>
      <c r="AH26" s="21"/>
      <c r="AI26" s="21"/>
    </row>
    <row r="27" spans="1:35" ht="25.5">
      <c r="A27" s="20" t="str">
        <f t="shared" si="4"/>
        <v>BuyerParty</v>
      </c>
      <c r="B27" s="20" t="str">
        <f t="shared" si="5"/>
        <v>Order. Buyer Party. </v>
      </c>
      <c r="C27" s="21"/>
      <c r="D27" s="21" t="s">
        <v>207</v>
      </c>
      <c r="E27" s="21"/>
      <c r="F27" s="21"/>
      <c r="G27" s="21"/>
      <c r="H27" s="20" t="str">
        <f t="shared" si="6"/>
        <v>Buyer Party</v>
      </c>
      <c r="I27" s="20" t="str">
        <f t="shared" si="7"/>
        <v>Buyer Party</v>
      </c>
      <c r="J27" s="20"/>
      <c r="K27" s="21"/>
      <c r="L27" s="21"/>
      <c r="M27" s="22" t="s">
        <v>208</v>
      </c>
      <c r="N27" s="21"/>
      <c r="O27" s="23">
        <v>1</v>
      </c>
      <c r="P27" s="21" t="s">
        <v>209</v>
      </c>
      <c r="Q27" s="24" t="s">
        <v>210</v>
      </c>
      <c r="R27" s="24"/>
      <c r="S27" s="25"/>
      <c r="T27" s="23"/>
      <c r="U27" s="21"/>
      <c r="V27" s="21"/>
      <c r="W27" s="21"/>
      <c r="X27" s="21"/>
      <c r="Y27" s="21"/>
      <c r="Z27" s="21"/>
      <c r="AA27" s="21"/>
      <c r="AB27" s="21"/>
      <c r="AC27" s="21"/>
      <c r="AD27" s="21"/>
      <c r="AE27" s="21"/>
      <c r="AF27" s="21"/>
      <c r="AG27" s="21"/>
      <c r="AH27" s="21"/>
      <c r="AI27" s="21"/>
    </row>
    <row r="28" spans="1:35" ht="25.5">
      <c r="A28" s="20" t="str">
        <f t="shared" si="4"/>
        <v>SellerParty</v>
      </c>
      <c r="B28" s="20" t="str">
        <f t="shared" si="5"/>
        <v>Order. Seller Party. </v>
      </c>
      <c r="C28" s="21"/>
      <c r="D28" s="21" t="s">
        <v>211</v>
      </c>
      <c r="E28" s="21"/>
      <c r="F28" s="21"/>
      <c r="G28" s="21"/>
      <c r="H28" s="20" t="str">
        <f t="shared" si="6"/>
        <v>Seller Party</v>
      </c>
      <c r="I28" s="20" t="str">
        <f t="shared" si="7"/>
        <v>Seller Party</v>
      </c>
      <c r="J28" s="20"/>
      <c r="K28" s="21"/>
      <c r="L28" s="21"/>
      <c r="M28" s="22" t="s">
        <v>212</v>
      </c>
      <c r="N28" s="21"/>
      <c r="O28" s="23">
        <v>1</v>
      </c>
      <c r="P28" s="21" t="s">
        <v>213</v>
      </c>
      <c r="Q28" s="24" t="s">
        <v>214</v>
      </c>
      <c r="R28" s="24"/>
      <c r="S28" s="25"/>
      <c r="T28" s="23"/>
      <c r="U28" s="21"/>
      <c r="V28" s="21"/>
      <c r="W28" s="21"/>
      <c r="X28" s="21"/>
      <c r="Y28" s="21"/>
      <c r="Z28" s="21"/>
      <c r="AA28" s="21"/>
      <c r="AB28" s="21"/>
      <c r="AC28" s="21"/>
      <c r="AD28" s="21"/>
      <c r="AE28" s="21"/>
      <c r="AF28" s="21"/>
      <c r="AG28" s="21"/>
      <c r="AH28" s="21"/>
      <c r="AI28" s="21"/>
    </row>
    <row r="29" spans="1:35" ht="25.5">
      <c r="A29" s="20" t="str">
        <f t="shared" si="4"/>
        <v>OriginatorParty</v>
      </c>
      <c r="B29" s="20" t="str">
        <f t="shared" si="5"/>
        <v>Order. Originator_  Party. </v>
      </c>
      <c r="C29" s="21"/>
      <c r="D29" s="21" t="s">
        <v>215</v>
      </c>
      <c r="E29" s="21" t="s">
        <v>216</v>
      </c>
      <c r="F29" s="21"/>
      <c r="G29" s="21"/>
      <c r="H29" s="20" t="str">
        <f t="shared" si="6"/>
        <v>Party</v>
      </c>
      <c r="I29" s="20" t="str">
        <f t="shared" si="7"/>
        <v>Party</v>
      </c>
      <c r="J29" s="20"/>
      <c r="K29" s="21"/>
      <c r="L29" s="21"/>
      <c r="M29" s="22" t="s">
        <v>217</v>
      </c>
      <c r="N29" s="21"/>
      <c r="O29" s="23" t="s">
        <v>218</v>
      </c>
      <c r="P29" s="21" t="s">
        <v>219</v>
      </c>
      <c r="Q29" s="24" t="s">
        <v>220</v>
      </c>
      <c r="R29" s="24"/>
      <c r="S29" s="25"/>
      <c r="T29" s="23"/>
      <c r="U29" s="21"/>
      <c r="V29" s="21"/>
      <c r="W29" s="21"/>
      <c r="X29" s="21"/>
      <c r="Y29" s="21"/>
      <c r="Z29" s="21"/>
      <c r="AA29" s="21"/>
      <c r="AB29" s="21"/>
      <c r="AC29" s="21"/>
      <c r="AD29" s="21"/>
      <c r="AE29" s="21"/>
      <c r="AF29" s="21"/>
      <c r="AG29" s="21"/>
      <c r="AH29" s="21"/>
      <c r="AI29" s="21"/>
    </row>
    <row r="30" spans="1:35" ht="25.5">
      <c r="A30" s="20" t="str">
        <f t="shared" si="4"/>
        <v>FreightForwarderParty</v>
      </c>
      <c r="B30" s="20" t="str">
        <f t="shared" si="5"/>
        <v>Order. Freight Forwarder_  Party. </v>
      </c>
      <c r="C30" s="21"/>
      <c r="D30" s="21" t="s">
        <v>221</v>
      </c>
      <c r="E30" s="21" t="s">
        <v>222</v>
      </c>
      <c r="F30" s="21"/>
      <c r="G30" s="21"/>
      <c r="H30" s="20" t="str">
        <f t="shared" si="6"/>
        <v>Party</v>
      </c>
      <c r="I30" s="20" t="str">
        <f t="shared" si="7"/>
        <v>Party</v>
      </c>
      <c r="J30" s="20"/>
      <c r="K30" s="21"/>
      <c r="L30" s="21"/>
      <c r="M30" s="22" t="s">
        <v>223</v>
      </c>
      <c r="N30" s="21" t="s">
        <v>224</v>
      </c>
      <c r="O30" s="23" t="s">
        <v>225</v>
      </c>
      <c r="P30" s="21" t="s">
        <v>226</v>
      </c>
      <c r="Q30" s="24" t="s">
        <v>227</v>
      </c>
      <c r="R30" s="24"/>
      <c r="S30" s="25"/>
      <c r="T30" s="23"/>
      <c r="U30" s="21"/>
      <c r="V30" s="21"/>
      <c r="W30" s="21"/>
      <c r="X30" s="21"/>
      <c r="Y30" s="21"/>
      <c r="Z30" s="21"/>
      <c r="AA30" s="21"/>
      <c r="AB30" s="21"/>
      <c r="AC30" s="21"/>
      <c r="AD30" s="21"/>
      <c r="AE30" s="21"/>
      <c r="AF30" s="21"/>
      <c r="AG30" s="21"/>
      <c r="AH30" s="21"/>
      <c r="AI30" s="21"/>
    </row>
    <row r="31" spans="1:35" ht="25.5">
      <c r="A31" s="20" t="str">
        <f t="shared" si="4"/>
        <v>Delivery</v>
      </c>
      <c r="B31" s="20" t="str">
        <f t="shared" si="5"/>
        <v>Order. Delivery. </v>
      </c>
      <c r="C31" s="21"/>
      <c r="D31" s="21" t="s">
        <v>228</v>
      </c>
      <c r="E31" s="21"/>
      <c r="F31" s="21"/>
      <c r="G31" s="21"/>
      <c r="H31" s="20" t="str">
        <f t="shared" si="6"/>
        <v>Delivery</v>
      </c>
      <c r="I31" s="20" t="str">
        <f t="shared" si="7"/>
        <v>Delivery</v>
      </c>
      <c r="J31" s="20"/>
      <c r="K31" s="21"/>
      <c r="L31" s="21"/>
      <c r="M31" s="22" t="s">
        <v>229</v>
      </c>
      <c r="N31" s="21"/>
      <c r="O31" s="26" t="s">
        <v>230</v>
      </c>
      <c r="P31" s="21" t="s">
        <v>231</v>
      </c>
      <c r="Q31" s="24" t="s">
        <v>232</v>
      </c>
      <c r="R31" s="24"/>
      <c r="S31" s="25"/>
      <c r="T31" s="23"/>
      <c r="U31" s="21"/>
      <c r="V31" s="21"/>
      <c r="W31" s="21"/>
      <c r="X31" s="21"/>
      <c r="Y31" s="21"/>
      <c r="Z31" s="21"/>
      <c r="AA31" s="21"/>
      <c r="AB31" s="21"/>
      <c r="AC31" s="21"/>
      <c r="AD31" s="21"/>
      <c r="AE31" s="21"/>
      <c r="AF31" s="21"/>
      <c r="AG31" s="21"/>
      <c r="AH31" s="21"/>
      <c r="AI31" s="21"/>
    </row>
    <row r="32" spans="1:35" ht="25.5">
      <c r="A32" s="20" t="str">
        <f t="shared" si="4"/>
        <v>DeliveryTerms</v>
      </c>
      <c r="B32" s="20" t="str">
        <f t="shared" si="5"/>
        <v>Order. Delivery Terms. </v>
      </c>
      <c r="C32" s="21"/>
      <c r="D32" s="21" t="s">
        <v>233</v>
      </c>
      <c r="E32" s="21"/>
      <c r="F32" s="21"/>
      <c r="G32" s="21"/>
      <c r="H32" s="20" t="str">
        <f t="shared" si="6"/>
        <v>Delivery Terms</v>
      </c>
      <c r="I32" s="20" t="str">
        <f t="shared" si="7"/>
        <v>Delivery Terms</v>
      </c>
      <c r="J32" s="20"/>
      <c r="K32" s="21"/>
      <c r="L32" s="21"/>
      <c r="M32" s="22" t="s">
        <v>234</v>
      </c>
      <c r="N32" s="21"/>
      <c r="O32" s="23" t="s">
        <v>235</v>
      </c>
      <c r="P32" s="21" t="s">
        <v>236</v>
      </c>
      <c r="Q32" s="24" t="s">
        <v>237</v>
      </c>
      <c r="R32" s="24"/>
      <c r="S32" s="25"/>
      <c r="T32" s="23"/>
      <c r="U32" s="21"/>
      <c r="V32" s="21"/>
      <c r="W32" s="21"/>
      <c r="X32" s="21"/>
      <c r="Y32" s="21"/>
      <c r="Z32" s="21"/>
      <c r="AA32" s="21"/>
      <c r="AB32" s="21"/>
      <c r="AC32" s="21"/>
      <c r="AD32" s="21"/>
      <c r="AE32" s="21"/>
      <c r="AF32" s="21"/>
      <c r="AG32" s="21"/>
      <c r="AH32" s="21"/>
      <c r="AI32" s="21"/>
    </row>
    <row r="33" spans="1:35" ht="25.5">
      <c r="A33" s="20" t="str">
        <f t="shared" si="4"/>
        <v>AllowanceCharge</v>
      </c>
      <c r="B33" s="20" t="str">
        <f t="shared" si="5"/>
        <v>Order. Allowance Charge. </v>
      </c>
      <c r="C33" s="21"/>
      <c r="D33" s="21" t="s">
        <v>238</v>
      </c>
      <c r="E33" s="21"/>
      <c r="F33" s="21"/>
      <c r="G33" s="21"/>
      <c r="H33" s="20" t="str">
        <f t="shared" si="6"/>
        <v>Allowance Charge</v>
      </c>
      <c r="I33" s="20" t="str">
        <f t="shared" si="7"/>
        <v>Allowance Charge</v>
      </c>
      <c r="J33" s="20"/>
      <c r="K33" s="21"/>
      <c r="L33" s="21"/>
      <c r="M33" s="22" t="s">
        <v>239</v>
      </c>
      <c r="N33" s="21"/>
      <c r="O33" s="26" t="s">
        <v>240</v>
      </c>
      <c r="P33" s="21" t="s">
        <v>241</v>
      </c>
      <c r="Q33" s="24" t="s">
        <v>242</v>
      </c>
      <c r="R33" s="24"/>
      <c r="S33" s="25"/>
      <c r="T33" s="23"/>
      <c r="U33" s="21"/>
      <c r="V33" s="21"/>
      <c r="W33" s="21"/>
      <c r="X33" s="21"/>
      <c r="Y33" s="21"/>
      <c r="Z33" s="21"/>
      <c r="AA33" s="21"/>
      <c r="AB33" s="21"/>
      <c r="AC33" s="21"/>
      <c r="AD33" s="21"/>
      <c r="AE33" s="21"/>
      <c r="AF33" s="21"/>
      <c r="AG33" s="21"/>
      <c r="AH33" s="21"/>
      <c r="AI33" s="21"/>
    </row>
    <row r="34" spans="1:168" ht="25.5">
      <c r="A34" s="20" t="str">
        <f t="shared" si="4"/>
        <v>SalesConditions</v>
      </c>
      <c r="B34" s="20" t="str">
        <f t="shared" si="5"/>
        <v>Order. Sales Conditions. </v>
      </c>
      <c r="C34" s="21"/>
      <c r="D34" s="21" t="s">
        <v>243</v>
      </c>
      <c r="E34" s="21"/>
      <c r="F34" s="21"/>
      <c r="G34" s="21"/>
      <c r="H34" s="20" t="str">
        <f t="shared" si="6"/>
        <v>Sales Conditions</v>
      </c>
      <c r="I34" s="20" t="str">
        <f t="shared" si="7"/>
        <v>Sales Conditions</v>
      </c>
      <c r="J34" s="20"/>
      <c r="K34" s="21"/>
      <c r="L34" s="21"/>
      <c r="M34" s="22" t="s">
        <v>244</v>
      </c>
      <c r="N34" s="21"/>
      <c r="O34" s="23" t="s">
        <v>245</v>
      </c>
      <c r="P34" s="21" t="s">
        <v>246</v>
      </c>
      <c r="Q34" s="24" t="s">
        <v>247</v>
      </c>
      <c r="R34" s="24"/>
      <c r="S34" s="25"/>
      <c r="T34" s="23"/>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25.5">
      <c r="A35" s="20" t="str">
        <f t="shared" si="4"/>
        <v>DestinationCountry</v>
      </c>
      <c r="B35" s="20" t="str">
        <f t="shared" si="5"/>
        <v>Order. Destination_  Country. </v>
      </c>
      <c r="C35" s="21"/>
      <c r="D35" s="21" t="s">
        <v>248</v>
      </c>
      <c r="E35" s="21" t="s">
        <v>249</v>
      </c>
      <c r="F35" s="21"/>
      <c r="G35" s="21"/>
      <c r="H35" s="20" t="str">
        <f t="shared" si="6"/>
        <v>Country</v>
      </c>
      <c r="I35" s="20" t="str">
        <f t="shared" si="7"/>
        <v>Country</v>
      </c>
      <c r="J35" s="20"/>
      <c r="K35" s="21"/>
      <c r="L35" s="21"/>
      <c r="M35" s="22" t="s">
        <v>250</v>
      </c>
      <c r="N35" s="21"/>
      <c r="O35" s="23" t="s">
        <v>251</v>
      </c>
      <c r="P35" s="21" t="s">
        <v>252</v>
      </c>
      <c r="Q35" s="24" t="s">
        <v>253</v>
      </c>
      <c r="R35" s="24"/>
      <c r="S35" s="25"/>
      <c r="T35" s="23"/>
      <c r="U35" s="21"/>
      <c r="V35" s="21"/>
      <c r="W35" s="21"/>
      <c r="X35" s="21"/>
      <c r="Y35" s="21"/>
      <c r="Z35" s="21"/>
      <c r="AA35" s="21"/>
      <c r="AB35" s="21"/>
      <c r="AC35" s="21"/>
      <c r="AD35" s="21"/>
      <c r="AE35" s="21"/>
      <c r="AF35" s="21"/>
      <c r="AG35" s="21"/>
      <c r="AH35" s="21"/>
      <c r="AI35" s="21"/>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25.5">
      <c r="A36" s="20" t="str">
        <f t="shared" si="4"/>
        <v>OrderLine</v>
      </c>
      <c r="B36" s="20" t="str">
        <f t="shared" si="5"/>
        <v>Order. Order Line. </v>
      </c>
      <c r="C36" s="21"/>
      <c r="D36" s="21" t="s">
        <v>254</v>
      </c>
      <c r="E36" s="21"/>
      <c r="F36" s="21"/>
      <c r="G36" s="21"/>
      <c r="H36" s="20" t="str">
        <f t="shared" si="6"/>
        <v>Order Line</v>
      </c>
      <c r="I36" s="20" t="str">
        <f t="shared" si="7"/>
        <v>Order Line</v>
      </c>
      <c r="J36" s="20"/>
      <c r="K36" s="21"/>
      <c r="L36" s="21"/>
      <c r="M36" s="22" t="s">
        <v>255</v>
      </c>
      <c r="N36" s="21"/>
      <c r="O36" s="26" t="s">
        <v>256</v>
      </c>
      <c r="P36" s="21" t="s">
        <v>257</v>
      </c>
      <c r="Q36" s="24" t="s">
        <v>258</v>
      </c>
      <c r="R36" s="24"/>
      <c r="S36" s="25"/>
      <c r="T36" s="23"/>
      <c r="U36" s="21"/>
      <c r="V36" s="21"/>
      <c r="W36" s="21"/>
      <c r="X36" s="21"/>
      <c r="Y36" s="21"/>
      <c r="Z36" s="21"/>
      <c r="AA36" s="21"/>
      <c r="AB36" s="21"/>
      <c r="AC36" s="21"/>
      <c r="AD36" s="21"/>
      <c r="AE36" s="21"/>
      <c r="AF36" s="21"/>
      <c r="AG36" s="21"/>
      <c r="AH36" s="21"/>
      <c r="AI36" s="21"/>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35" ht="25.5">
      <c r="A37" s="20" t="str">
        <f t="shared" si="4"/>
        <v>PaymentMeans</v>
      </c>
      <c r="B37" s="20" t="str">
        <f t="shared" si="5"/>
        <v>Order. Payment Means. </v>
      </c>
      <c r="C37" s="21"/>
      <c r="D37" s="21" t="s">
        <v>259</v>
      </c>
      <c r="E37" s="21"/>
      <c r="F37" s="21"/>
      <c r="G37" s="21"/>
      <c r="H37" s="20" t="str">
        <f t="shared" si="6"/>
        <v>Payment Means</v>
      </c>
      <c r="I37" s="20" t="str">
        <f t="shared" si="7"/>
        <v>Payment Means</v>
      </c>
      <c r="J37" s="20"/>
      <c r="K37" s="21"/>
      <c r="L37" s="21"/>
      <c r="M37" s="22" t="s">
        <v>260</v>
      </c>
      <c r="N37" s="21"/>
      <c r="O37" s="23" t="s">
        <v>261</v>
      </c>
      <c r="P37" s="21" t="s">
        <v>262</v>
      </c>
      <c r="Q37" s="24" t="s">
        <v>263</v>
      </c>
      <c r="R37" s="24"/>
      <c r="S37" s="25"/>
      <c r="T37" s="23"/>
      <c r="U37" s="21"/>
      <c r="V37" s="21"/>
      <c r="W37" s="21"/>
      <c r="X37" s="21"/>
      <c r="Y37" s="21"/>
      <c r="Z37" s="21"/>
      <c r="AA37" s="21"/>
      <c r="AB37" s="21"/>
      <c r="AC37" s="21"/>
      <c r="AD37" s="21"/>
      <c r="AE37" s="21"/>
      <c r="AF37" s="21"/>
      <c r="AG37" s="21"/>
      <c r="AH37" s="21"/>
      <c r="AI37" s="21"/>
    </row>
    <row r="38" spans="1:35" ht="12.75">
      <c r="A38" s="27"/>
      <c r="B38" s="27"/>
      <c r="C38" s="27"/>
      <c r="D38" s="27"/>
      <c r="E38" s="27"/>
      <c r="F38" s="27"/>
      <c r="G38" s="27"/>
      <c r="H38" s="27"/>
      <c r="I38" s="27"/>
      <c r="J38" s="27"/>
      <c r="K38" s="27"/>
      <c r="L38" s="27"/>
      <c r="M38" s="27"/>
      <c r="N38" s="28"/>
      <c r="O38" s="29"/>
      <c r="P38" s="28" t="s">
        <v>264</v>
      </c>
      <c r="Q38" s="30"/>
      <c r="R38" s="30"/>
      <c r="S38" s="31"/>
      <c r="T38" s="30"/>
      <c r="U38" s="27"/>
      <c r="V38" s="27"/>
      <c r="W38" s="27"/>
      <c r="X38" s="27"/>
      <c r="Y38" s="27"/>
      <c r="Z38" s="27"/>
      <c r="AA38" s="27"/>
      <c r="AB38" s="27"/>
      <c r="AC38" s="27"/>
      <c r="AD38" s="27"/>
      <c r="AE38" s="27"/>
      <c r="AF38" s="27"/>
      <c r="AG38" s="27"/>
      <c r="AH38" s="27"/>
      <c r="AI3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B37"/>
  <sheetViews>
    <sheetView workbookViewId="0" topLeftCell="A1">
      <selection activeCell="A16" sqref="A1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8" ht="76.5">
      <c r="A1" s="32" t="s">
        <v>265</v>
      </c>
      <c r="B1" s="32" t="s">
        <v>266</v>
      </c>
      <c r="C1" s="32" t="s">
        <v>267</v>
      </c>
      <c r="D1" s="32" t="s">
        <v>268</v>
      </c>
      <c r="E1" s="32" t="s">
        <v>269</v>
      </c>
      <c r="F1" s="32" t="s">
        <v>270</v>
      </c>
      <c r="G1" s="32" t="s">
        <v>271</v>
      </c>
      <c r="H1" s="32" t="s">
        <v>272</v>
      </c>
      <c r="I1" s="32" t="s">
        <v>273</v>
      </c>
      <c r="J1" s="32" t="s">
        <v>274</v>
      </c>
      <c r="K1" s="32" t="s">
        <v>275</v>
      </c>
      <c r="L1" s="32" t="s">
        <v>276</v>
      </c>
      <c r="M1" s="32" t="s">
        <v>277</v>
      </c>
      <c r="N1" s="32" t="s">
        <v>278</v>
      </c>
      <c r="O1" s="32" t="s">
        <v>279</v>
      </c>
      <c r="P1" s="58" t="s">
        <v>280</v>
      </c>
      <c r="Q1" s="58"/>
      <c r="R1" s="59" t="s">
        <v>281</v>
      </c>
      <c r="S1" s="59"/>
      <c r="T1" s="59"/>
      <c r="U1" s="59"/>
      <c r="V1" s="59"/>
      <c r="W1" s="59"/>
      <c r="X1" s="59"/>
      <c r="Y1" s="59"/>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row>
    <row r="2" spans="1:158" ht="25.5">
      <c r="A2" s="33" t="s">
        <v>282</v>
      </c>
      <c r="B2" s="33">
        <v>473</v>
      </c>
      <c r="C2" s="33" t="str">
        <f>IF(Order!B2&lt;&gt;"",Order!B2,"")</f>
        <v>Order. Details</v>
      </c>
      <c r="D2" s="33" t="str">
        <f>IF(Order!P2&lt;&gt;"",Order!P2,"")</f>
        <v>ABIE</v>
      </c>
      <c r="E2" s="34" t="str">
        <f>IF(Order!Q2&lt;&gt;"",Order!Q2,"")</f>
        <v>a document that contains information directly relating to the economic event of ordering products.</v>
      </c>
      <c r="F2" s="34"/>
      <c r="G2" s="35">
        <f>IF(Order!C2&lt;&gt;"",Order!C2,"")</f>
      </c>
      <c r="H2" s="35" t="str">
        <f>IF(Order!D2&lt;&gt;"",Order!D2,"")</f>
        <v>Order</v>
      </c>
      <c r="I2" s="36">
        <f>IF(Order!E2&lt;&gt;"",Order!E2,"")</f>
      </c>
      <c r="J2" s="36">
        <f>IF(Order!H2&lt;&gt;"",Order!H2,"")</f>
      </c>
      <c r="K2" s="36">
        <f>IF(AND(Order!K2&lt;&gt;"",Order!P2="BBIE"),Order!K2,"")</f>
      </c>
      <c r="L2" s="36">
        <f>IF(AND(Order!I2&lt;&gt;"",Order!P2="BBIE"),Order!I2,"")</f>
      </c>
      <c r="M2" s="36">
        <f>IF(Order!L2&lt;&gt;"",Order!L2,"")</f>
      </c>
      <c r="N2" s="36">
        <f>IF(Order!M2&lt;&gt;"",Order!M2,"")</f>
      </c>
      <c r="O2" s="35" t="str">
        <f>IF(Order!N2&lt;&gt;"",Order!N2,"")</f>
        <v>Purchase Order</v>
      </c>
      <c r="P2" s="36">
        <f>IF(LEN(Order!O2)=1,TEXT(Order!O2,"#"),IF(MID(Order!O2,2,2)="..",LEFT(Order!O2,1),""))</f>
      </c>
      <c r="Q2" s="36">
        <f>IF(LEN(Order!O2)=1,TEXT(Order!O2,"#"),IF(MID(Order!O2,2,2)="..",IF(RIGHT(Order!O2,1)="n","unbounded",RIGHT(Order!O2,1)),""))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row>
    <row r="3" spans="1:158" ht="12.75">
      <c r="A3" s="37" t="s">
        <v>283</v>
      </c>
      <c r="B3" s="37">
        <v>474</v>
      </c>
      <c r="C3" s="37" t="str">
        <f>IF(Order!B3&lt;&gt;"",Order!B3,"")</f>
        <v>Order. Buyers_  Identifier. Identifier</v>
      </c>
      <c r="D3" s="37" t="str">
        <f>IF(Order!P3&lt;&gt;"",Order!P3,"")</f>
        <v>BBIE</v>
      </c>
      <c r="E3" s="38" t="str">
        <f>IF(Order!Q3&lt;&gt;"",Order!Q3,"")</f>
        <v>a unique identification assigned to the Order in respect to the Buyer party</v>
      </c>
      <c r="F3" s="38"/>
      <c r="G3" s="39">
        <f>IF(Order!C3&lt;&gt;"",Order!C3,"")</f>
      </c>
      <c r="H3" s="39" t="str">
        <f>IF(Order!D3&lt;&gt;"",Order!D3,"")</f>
        <v>Order</v>
      </c>
      <c r="I3" s="39" t="str">
        <f>IF(Order!E3&lt;&gt;"",Order!E3,"")</f>
        <v>Buyers</v>
      </c>
      <c r="J3" s="39" t="str">
        <f>IF(Order!H3&lt;&gt;"",Order!H3,"")</f>
        <v>Identifier</v>
      </c>
      <c r="K3" s="39" t="str">
        <f>IF(AND(Order!K3&lt;&gt;"",Order!P3="BBIE"),Order!K3,"")</f>
        <v>Identifier. Type</v>
      </c>
      <c r="L3" s="39" t="str">
        <f>IF(AND(Order!I3&lt;&gt;"",Order!P3="BBIE"),Order!I3,"")</f>
        <v>Identifier</v>
      </c>
      <c r="M3" s="40">
        <f>IF(Order!L3&lt;&gt;"",Order!L3,"")</f>
      </c>
      <c r="N3" s="40">
        <f>IF(Order!M3&lt;&gt;"",Order!M3,"")</f>
      </c>
      <c r="O3" s="39">
        <f>IF(Order!N3&lt;&gt;"",Order!N3,"")</f>
      </c>
      <c r="P3" s="39" t="str">
        <f>IF(LEN(Order!O3)=1,TEXT(Order!O3,"#"),IF(MID(Order!O3,2,2)="..",LEFT(Order!O3,1),""))</f>
        <v>0</v>
      </c>
      <c r="Q3" s="39" t="str">
        <f>IF(LEN(Order!O3)=1,TEXT(Order!O3,"#"),IF(MID(Order!O3,2,2)="..",IF(RIGHT(Order!O3,1)="n","unbounded",RIGHT(Order!O3,1)),""))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row>
    <row r="4" spans="1:158" ht="12.75">
      <c r="A4" s="37" t="s">
        <v>284</v>
      </c>
      <c r="B4" s="37">
        <v>475</v>
      </c>
      <c r="C4" s="37" t="str">
        <f>IF(Order!B4&lt;&gt;"",Order!B4,"")</f>
        <v>Order. Sellers_  Identifier. Identifier</v>
      </c>
      <c r="D4" s="37" t="str">
        <f>IF(Order!P4&lt;&gt;"",Order!P4,"")</f>
        <v>BBIE</v>
      </c>
      <c r="E4" s="38" t="str">
        <f>IF(Order!Q4&lt;&gt;"",Order!Q4,"")</f>
        <v>the identification given to an Order by the seller.</v>
      </c>
      <c r="F4" s="38"/>
      <c r="G4" s="39">
        <f>IF(Order!C4&lt;&gt;"",Order!C4,"")</f>
      </c>
      <c r="H4" s="39" t="str">
        <f>IF(Order!D4&lt;&gt;"",Order!D4,"")</f>
        <v>Order</v>
      </c>
      <c r="I4" s="39" t="str">
        <f>IF(Order!E4&lt;&gt;"",Order!E4,"")</f>
        <v>Sellers</v>
      </c>
      <c r="J4" s="39" t="str">
        <f>IF(Order!H4&lt;&gt;"",Order!H4,"")</f>
        <v>Identifier</v>
      </c>
      <c r="K4" s="39" t="str">
        <f>IF(AND(Order!K4&lt;&gt;"",Order!P4="BBIE"),Order!K4,"")</f>
        <v>Identifier. Type</v>
      </c>
      <c r="L4" s="39" t="str">
        <f>IF(AND(Order!I4&lt;&gt;"",Order!P4="BBIE"),Order!I4,"")</f>
        <v>Identifier</v>
      </c>
      <c r="M4" s="40">
        <f>IF(Order!L4&lt;&gt;"",Order!L4,"")</f>
      </c>
      <c r="N4" s="40">
        <f>IF(Order!M4&lt;&gt;"",Order!M4,"")</f>
      </c>
      <c r="O4" s="39">
        <f>IF(Order!N4&lt;&gt;"",Order!N4,"")</f>
      </c>
      <c r="P4" s="39" t="str">
        <f>IF(LEN(Order!O4)=1,TEXT(Order!O4,"#"),IF(MID(Order!O4,2,2)="..",LEFT(Order!O4,1),""))</f>
        <v>0</v>
      </c>
      <c r="Q4" s="39" t="str">
        <f>IF(LEN(Order!O4)=1,TEXT(Order!O4,"#"),IF(MID(Order!O4,2,2)="..",IF(RIGHT(Order!O4,1)="n","unbounded",RIGHT(Order!O4,1)),""))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row>
    <row r="5" spans="1:158" ht="12.75">
      <c r="A5" s="37" t="s">
        <v>285</v>
      </c>
      <c r="B5" s="37">
        <v>476</v>
      </c>
      <c r="C5" s="37" t="str">
        <f>IF(Order!B5&lt;&gt;"",Order!B5,"")</f>
        <v>Order. Copy. Indicator</v>
      </c>
      <c r="D5" s="37" t="str">
        <f>IF(Order!P5&lt;&gt;"",Order!P5,"")</f>
        <v>BBIE</v>
      </c>
      <c r="E5" s="38" t="str">
        <f>IF(Order!Q5&lt;&gt;"",Order!Q5,"")</f>
        <v>Indicates whether a document is a copy (true) or not (false)</v>
      </c>
      <c r="F5" s="38"/>
      <c r="G5" s="39">
        <f>IF(Order!C5&lt;&gt;"",Order!C5,"")</f>
      </c>
      <c r="H5" s="39" t="str">
        <f>IF(Order!D5&lt;&gt;"",Order!D5,"")</f>
        <v>Order</v>
      </c>
      <c r="I5" s="39">
        <f>IF(Order!E5&lt;&gt;"",Order!E5,"")</f>
      </c>
      <c r="J5" s="39" t="str">
        <f>IF(Order!H5&lt;&gt;"",Order!H5,"")</f>
        <v>Copy</v>
      </c>
      <c r="K5" s="39" t="str">
        <f>IF(AND(Order!K5&lt;&gt;"",Order!P5="BBIE"),Order!K5,"")</f>
        <v>Indicator. Type</v>
      </c>
      <c r="L5" s="39" t="str">
        <f>IF(AND(Order!I5&lt;&gt;"",Order!P5="BBIE"),Order!I5,"")</f>
        <v>Indicator</v>
      </c>
      <c r="M5" s="40">
        <f>IF(Order!L5&lt;&gt;"",Order!L5,"")</f>
      </c>
      <c r="N5" s="40">
        <f>IF(Order!M5&lt;&gt;"",Order!M5,"")</f>
      </c>
      <c r="O5" s="39">
        <f>IF(Order!N5&lt;&gt;"",Order!N5,"")</f>
      </c>
      <c r="P5" s="39" t="str">
        <f>IF(LEN(Order!O5)=1,TEXT(Order!O5,"#"),IF(MID(Order!O5,2,2)="..",LEFT(Order!O5,1),""))</f>
        <v>0</v>
      </c>
      <c r="Q5" s="39" t="str">
        <f>IF(LEN(Order!O5)=1,TEXT(Order!O5,"#"),IF(MID(Order!O5,2,2)="..",IF(RIGHT(Order!O5,1)="n","unbounded",RIGHT(Order!O5,1)),""))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row>
    <row r="6" spans="1:158" ht="12.75">
      <c r="A6" s="37" t="s">
        <v>286</v>
      </c>
      <c r="B6" s="37">
        <v>477</v>
      </c>
      <c r="C6" s="37" t="str">
        <f>IF(Order!B6&lt;&gt;"",Order!B6,"")</f>
        <v>Order. Globally Unique_  Identifier. Identifier</v>
      </c>
      <c r="D6" s="37" t="str">
        <f>IF(Order!P6&lt;&gt;"",Order!P6,"")</f>
        <v>BBIE</v>
      </c>
      <c r="E6" s="38" t="str">
        <f>IF(Order!Q6&lt;&gt;"",Order!Q6,"")</f>
        <v>a computer generated unique identifier for the document, which is guaranteed to be unique</v>
      </c>
      <c r="F6" s="38"/>
      <c r="G6" s="39">
        <f>IF(Order!C6&lt;&gt;"",Order!C6,"")</f>
      </c>
      <c r="H6" s="39" t="str">
        <f>IF(Order!D6&lt;&gt;"",Order!D6,"")</f>
        <v>Order</v>
      </c>
      <c r="I6" s="39" t="str">
        <f>IF(Order!E6&lt;&gt;"",Order!E6,"")</f>
        <v>Globally Unique</v>
      </c>
      <c r="J6" s="39" t="str">
        <f>IF(Order!H6&lt;&gt;"",Order!H6,"")</f>
        <v>Identifier</v>
      </c>
      <c r="K6" s="39" t="str">
        <f>IF(AND(Order!K6&lt;&gt;"",Order!P6="BBIE"),Order!K6,"")</f>
        <v>Identifier. Type</v>
      </c>
      <c r="L6" s="39" t="str">
        <f>IF(AND(Order!I6&lt;&gt;"",Order!P6="BBIE"),Order!I6,"")</f>
        <v>Identifier</v>
      </c>
      <c r="M6" s="40">
        <f>IF(Order!L6&lt;&gt;"",Order!L6,"")</f>
      </c>
      <c r="N6" s="40">
        <f>IF(Order!M6&lt;&gt;"",Order!M6,"")</f>
      </c>
      <c r="O6" s="39">
        <f>IF(Order!N6&lt;&gt;"",Order!N6,"")</f>
      </c>
      <c r="P6" s="39" t="str">
        <f>IF(LEN(Order!O6)=1,TEXT(Order!O6,"#"),IF(MID(Order!O6,2,2)="..",LEFT(Order!O6,1),""))</f>
        <v>0</v>
      </c>
      <c r="Q6" s="39" t="str">
        <f>IF(LEN(Order!O6)=1,TEXT(Order!O6,"#"),IF(MID(Order!O6,2,2)="..",IF(RIGHT(Order!O6,1)="n","unbounded",RIGHT(Order!O6,1)),""))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row>
    <row r="7" spans="1:158" ht="12.75">
      <c r="A7" s="37" t="s">
        <v>287</v>
      </c>
      <c r="B7" s="37">
        <v>478</v>
      </c>
      <c r="C7" s="37" t="str">
        <f>IF(Order!B7&lt;&gt;"",Order!B7,"")</f>
        <v>Order. Issue Date. Date</v>
      </c>
      <c r="D7" s="37" t="str">
        <f>IF(Order!P7&lt;&gt;"",Order!P7,"")</f>
        <v>BBIE</v>
      </c>
      <c r="E7" s="38" t="str">
        <f>IF(Order!Q7&lt;&gt;"",Order!Q7,"")</f>
        <v>a date (and potentially time) stamp denoting when the Order was issued.</v>
      </c>
      <c r="F7" s="38"/>
      <c r="G7" s="39">
        <f>IF(Order!C7&lt;&gt;"",Order!C7,"")</f>
      </c>
      <c r="H7" s="39" t="str">
        <f>IF(Order!D7&lt;&gt;"",Order!D7,"")</f>
        <v>Order</v>
      </c>
      <c r="I7" s="39">
        <f>IF(Order!E7&lt;&gt;"",Order!E7,"")</f>
      </c>
      <c r="J7" s="39" t="str">
        <f>IF(Order!H7&lt;&gt;"",Order!H7,"")</f>
        <v>Issue Date</v>
      </c>
      <c r="K7" s="39" t="str">
        <f>IF(AND(Order!K7&lt;&gt;"",Order!P7="BBIE"),Order!K7,"")</f>
        <v>Date. Type</v>
      </c>
      <c r="L7" s="39" t="str">
        <f>IF(AND(Order!I7&lt;&gt;"",Order!P7="BBIE"),Order!I7,"")</f>
        <v>Date</v>
      </c>
      <c r="M7" s="40">
        <f>IF(Order!L7&lt;&gt;"",Order!L7,"")</f>
      </c>
      <c r="N7" s="40">
        <f>IF(Order!M7&lt;&gt;"",Order!M7,"")</f>
      </c>
      <c r="O7" s="39">
        <f>IF(Order!N7&lt;&gt;"",Order!N7,"")</f>
      </c>
      <c r="P7" s="39" t="str">
        <f>IF(LEN(Order!O7)=1,TEXT(Order!O7,"#"),IF(MID(Order!O7,2,2)="..",LEFT(Order!O7,1),""))</f>
        <v>1</v>
      </c>
      <c r="Q7" s="39" t="str">
        <f>IF(LEN(Order!O7)=1,TEXT(Order!O7,"#"),IF(MID(Order!O7,2,2)="..",IF(RIGHT(Order!O7,1)="n","unbounded",RIGHT(Order!O7,1)),""))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row>
    <row r="8" spans="1:158" ht="38.25">
      <c r="A8" s="37" t="s">
        <v>288</v>
      </c>
      <c r="B8" s="37">
        <v>479</v>
      </c>
      <c r="C8" s="37" t="str">
        <f>IF(Order!B8&lt;&gt;"",Order!B8,"")</f>
        <v>Order. Note. Text</v>
      </c>
      <c r="D8" s="37" t="str">
        <f>IF(Order!P8&lt;&gt;"",Order!P8,"")</f>
        <v>BBIE</v>
      </c>
      <c r="E8" s="38" t="str">
        <f>IF(Order!Q8&lt;&gt;"",Order!Q8,"")</f>
        <v>contains any free form text pertinent to the entire document or to the document message itself. This element may contain notes or any other similar information that is not contained explicitly in another structure.</v>
      </c>
      <c r="F8" s="38"/>
      <c r="G8" s="39">
        <f>IF(Order!C8&lt;&gt;"",Order!C8,"")</f>
      </c>
      <c r="H8" s="39" t="str">
        <f>IF(Order!D8&lt;&gt;"",Order!D8,"")</f>
        <v>Order</v>
      </c>
      <c r="I8" s="39">
        <f>IF(Order!E8&lt;&gt;"",Order!E8,"")</f>
      </c>
      <c r="J8" s="39" t="str">
        <f>IF(Order!H8&lt;&gt;"",Order!H8,"")</f>
        <v>Note</v>
      </c>
      <c r="K8" s="39" t="str">
        <f>IF(AND(Order!K8&lt;&gt;"",Order!P8="BBIE"),Order!K8,"")</f>
        <v>Text. Type</v>
      </c>
      <c r="L8" s="39" t="str">
        <f>IF(AND(Order!I8&lt;&gt;"",Order!P8="BBIE"),Order!I8,"")</f>
        <v>Text</v>
      </c>
      <c r="M8" s="40">
        <f>IF(Order!L8&lt;&gt;"",Order!L8,"")</f>
      </c>
      <c r="N8" s="40">
        <f>IF(Order!M8&lt;&gt;"",Order!M8,"")</f>
      </c>
      <c r="O8" s="39">
        <f>IF(Order!N8&lt;&gt;"",Order!N8,"")</f>
      </c>
      <c r="P8" s="39" t="str">
        <f>IF(LEN(Order!O8)=1,TEXT(Order!O8,"#"),IF(MID(Order!O8,2,2)="..",LEFT(Order!O8,1),""))</f>
        <v>0</v>
      </c>
      <c r="Q8" s="39" t="str">
        <f>IF(LEN(Order!O8)=1,TEXT(Order!O8,"#"),IF(MID(Order!O8,2,2)="..",IF(RIGHT(Order!O8,1)="n","unbounded",RIGHT(Order!O8,1)),""))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row>
    <row r="9" spans="1:158" ht="12.75">
      <c r="A9" s="37" t="s">
        <v>289</v>
      </c>
      <c r="B9" s="37">
        <v>480</v>
      </c>
      <c r="C9" s="37" t="str">
        <f>IF(Order!B9&lt;&gt;"",Order!B9,"")</f>
        <v>Order. Acknowledgement Response. Code</v>
      </c>
      <c r="D9" s="37" t="str">
        <f>IF(Order!P9&lt;&gt;"",Order!P9,"")</f>
        <v>BBIE</v>
      </c>
      <c r="E9" s="38" t="str">
        <f>IF(Order!Q9&lt;&gt;"",Order!Q9,"")</f>
        <v>specifies the type of Response for the Order that the Buyer requires from the Seller.</v>
      </c>
      <c r="F9" s="38"/>
      <c r="G9" s="39">
        <f>IF(Order!C9&lt;&gt;"",Order!C9,"")</f>
      </c>
      <c r="H9" s="39" t="str">
        <f>IF(Order!D9&lt;&gt;"",Order!D9,"")</f>
        <v>Order</v>
      </c>
      <c r="I9" s="39">
        <f>IF(Order!E9&lt;&gt;"",Order!E9,"")</f>
      </c>
      <c r="J9" s="39" t="str">
        <f>IF(Order!H9&lt;&gt;"",Order!H9,"")</f>
        <v>Acknowledgement Response</v>
      </c>
      <c r="K9" s="39" t="str">
        <f>IF(AND(Order!K9&lt;&gt;"",Order!P9="BBIE"),Order!K9,"")</f>
        <v>Acknowledgement Response_ Code. Type</v>
      </c>
      <c r="L9" s="39" t="str">
        <f>IF(AND(Order!I9&lt;&gt;"",Order!P9="BBIE"),Order!I9,"")</f>
        <v>Code</v>
      </c>
      <c r="M9" s="40">
        <f>IF(Order!L9&lt;&gt;"",Order!L9,"")</f>
      </c>
      <c r="N9" s="40">
        <f>IF(Order!M9&lt;&gt;"",Order!M9,"")</f>
      </c>
      <c r="O9" s="39">
        <f>IF(Order!N9&lt;&gt;"",Order!N9,"")</f>
      </c>
      <c r="P9" s="39" t="str">
        <f>IF(LEN(Order!O9)=1,TEXT(Order!O9,"#"),IF(MID(Order!O9,2,2)="..",LEFT(Order!O9,1),""))</f>
        <v>0</v>
      </c>
      <c r="Q9" s="39" t="str">
        <f>IF(LEN(Order!O9)=1,TEXT(Order!O9,"#"),IF(MID(Order!O9,2,2)="..",IF(RIGHT(Order!O9,1)="n","unbounded",RIGHT(Order!O9,1)),""))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row>
    <row r="10" spans="1:158" ht="12.75">
      <c r="A10" s="37" t="s">
        <v>290</v>
      </c>
      <c r="B10" s="37">
        <v>481</v>
      </c>
      <c r="C10" s="37" t="str">
        <f>IF(Order!B10&lt;&gt;"",Order!B10,"")</f>
        <v>Order. Transaction Currency. Code</v>
      </c>
      <c r="D10" s="37" t="str">
        <f>IF(Order!P10&lt;&gt;"",Order!P10,"")</f>
        <v>BBIE</v>
      </c>
      <c r="E10" s="38" t="str">
        <f>IF(Order!Q10&lt;&gt;"",Order!Q10,"")</f>
        <v>the default currency of the transaction, to be used for Invoicing.</v>
      </c>
      <c r="F10" s="38"/>
      <c r="G10" s="39">
        <f>IF(Order!C10&lt;&gt;"",Order!C10,"")</f>
      </c>
      <c r="H10" s="39" t="str">
        <f>IF(Order!D10&lt;&gt;"",Order!D10,"")</f>
        <v>Order</v>
      </c>
      <c r="I10" s="39">
        <f>IF(Order!E10&lt;&gt;"",Order!E10,"")</f>
      </c>
      <c r="J10" s="39" t="str">
        <f>IF(Order!H10&lt;&gt;"",Order!H10,"")</f>
        <v>Transaction Currency</v>
      </c>
      <c r="K10" s="39" t="str">
        <f>IF(AND(Order!K10&lt;&gt;"",Order!P10="BBIE"),Order!K10,"")</f>
        <v>Currency_ Code. Type</v>
      </c>
      <c r="L10" s="39" t="str">
        <f>IF(AND(Order!I10&lt;&gt;"",Order!P10="BBIE"),Order!I10,"")</f>
        <v>Code</v>
      </c>
      <c r="M10" s="40">
        <f>IF(Order!L10&lt;&gt;"",Order!L10,"")</f>
      </c>
      <c r="N10" s="40">
        <f>IF(Order!M10&lt;&gt;"",Order!M10,"")</f>
      </c>
      <c r="O10" s="39">
        <f>IF(Order!N10&lt;&gt;"",Order!N10,"")</f>
      </c>
      <c r="P10" s="39" t="str">
        <f>IF(LEN(Order!O10)=1,TEXT(Order!O10,"#"),IF(MID(Order!O10,2,2)="..",LEFT(Order!O10,1),""))</f>
        <v>0</v>
      </c>
      <c r="Q10" s="39" t="str">
        <f>IF(LEN(Order!O10)=1,TEXT(Order!O10,"#"),IF(MID(Order!O10,2,2)="..",IF(RIGHT(Order!O10,1)="n","unbounded",RIGHT(Order!O10,1)),""))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row>
    <row r="11" spans="1:158" ht="12.75">
      <c r="A11" s="37" t="s">
        <v>291</v>
      </c>
      <c r="B11" s="37">
        <v>482</v>
      </c>
      <c r="C11" s="37" t="str">
        <f>IF(Order!B11&lt;&gt;"",Order!B11,"")</f>
        <v>Order. Pricing Currency. Code</v>
      </c>
      <c r="D11" s="37" t="str">
        <f>IF(Order!P11&lt;&gt;"",Order!P11,"")</f>
        <v>BBIE</v>
      </c>
      <c r="E11" s="38" t="str">
        <f>IF(Order!Q11&lt;&gt;"",Order!Q11,"")</f>
        <v>the currency in which all pricing on the transaction will be specified.</v>
      </c>
      <c r="F11" s="38"/>
      <c r="G11" s="39">
        <f>IF(Order!C11&lt;&gt;"",Order!C11,"")</f>
      </c>
      <c r="H11" s="39" t="str">
        <f>IF(Order!D11&lt;&gt;"",Order!D11,"")</f>
        <v>Order</v>
      </c>
      <c r="I11" s="39">
        <f>IF(Order!E11&lt;&gt;"",Order!E11,"")</f>
      </c>
      <c r="J11" s="39" t="str">
        <f>IF(Order!H11&lt;&gt;"",Order!H11,"")</f>
        <v>Pricing Currency</v>
      </c>
      <c r="K11" s="39" t="str">
        <f>IF(AND(Order!K11&lt;&gt;"",Order!P11="BBIE"),Order!K11,"")</f>
        <v>Currency_ Code. Type</v>
      </c>
      <c r="L11" s="39" t="str">
        <f>IF(AND(Order!I11&lt;&gt;"",Order!P11="BBIE"),Order!I11,"")</f>
        <v>Code</v>
      </c>
      <c r="M11" s="40">
        <f>IF(Order!L11&lt;&gt;"",Order!L11,"")</f>
      </c>
      <c r="N11" s="40">
        <f>IF(Order!M11&lt;&gt;"",Order!M11,"")</f>
      </c>
      <c r="O11" s="39">
        <f>IF(Order!N11&lt;&gt;"",Order!N11,"")</f>
      </c>
      <c r="P11" s="39" t="str">
        <f>IF(LEN(Order!O11)=1,TEXT(Order!O11,"#"),IF(MID(Order!O11,2,2)="..",LEFT(Order!O11,1),""))</f>
        <v>0</v>
      </c>
      <c r="Q11" s="39" t="str">
        <f>IF(LEN(Order!O11)=1,TEXT(Order!O11,"#"),IF(MID(Order!O11,2,2)="..",IF(RIGHT(Order!O11,1)="n","unbounded",RIGHT(Order!O11,1)),""))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row>
    <row r="12" spans="1:158" ht="12.75">
      <c r="A12" s="37" t="s">
        <v>292</v>
      </c>
      <c r="B12" s="37">
        <v>483</v>
      </c>
      <c r="C12" s="37" t="str">
        <f>IF(Order!B12&lt;&gt;"",Order!B12,"")</f>
        <v>Order. Earliest Date. Date</v>
      </c>
      <c r="D12" s="37" t="str">
        <f>IF(Order!P12&lt;&gt;"",Order!P12,"")</f>
        <v>BBIE</v>
      </c>
      <c r="E12" s="38" t="str">
        <f>IF(Order!Q12&lt;&gt;"",Order!Q12,"")</f>
        <v>the starting date on or after which Order should be considered valid</v>
      </c>
      <c r="F12" s="38"/>
      <c r="G12" s="39">
        <f>IF(Order!C12&lt;&gt;"",Order!C12,"")</f>
      </c>
      <c r="H12" s="39" t="str">
        <f>IF(Order!D12&lt;&gt;"",Order!D12,"")</f>
        <v>Order</v>
      </c>
      <c r="I12" s="39">
        <f>IF(Order!E12&lt;&gt;"",Order!E12,"")</f>
      </c>
      <c r="J12" s="39" t="str">
        <f>IF(Order!H12&lt;&gt;"",Order!H12,"")</f>
        <v>Earliest Date</v>
      </c>
      <c r="K12" s="39" t="str">
        <f>IF(AND(Order!K12&lt;&gt;"",Order!P12="BBIE"),Order!K12,"")</f>
        <v>Date. Type</v>
      </c>
      <c r="L12" s="39" t="str">
        <f>IF(AND(Order!I12&lt;&gt;"",Order!P12="BBIE"),Order!I12,"")</f>
        <v>Date</v>
      </c>
      <c r="M12" s="40">
        <f>IF(Order!L12&lt;&gt;"",Order!L12,"")</f>
      </c>
      <c r="N12" s="40">
        <f>IF(Order!M12&lt;&gt;"",Order!M12,"")</f>
      </c>
      <c r="O12" s="39">
        <f>IF(Order!N12&lt;&gt;"",Order!N12,"")</f>
      </c>
      <c r="P12" s="39" t="str">
        <f>IF(LEN(Order!O12)=1,TEXT(Order!O12,"#"),IF(MID(Order!O12,2,2)="..",LEFT(Order!O12,1),""))</f>
        <v>0</v>
      </c>
      <c r="Q12" s="39" t="str">
        <f>IF(LEN(Order!O12)=1,TEXT(Order!O12,"#"),IF(MID(Order!O12,2,2)="..",IF(RIGHT(Order!O12,1)="n","unbounded",RIGHT(Order!O12,1)),""))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row>
    <row r="13" spans="1:158" ht="12.75">
      <c r="A13" s="37" t="s">
        <v>293</v>
      </c>
      <c r="B13" s="37">
        <v>484</v>
      </c>
      <c r="C13" s="37" t="str">
        <f>IF(Order!B13&lt;&gt;"",Order!B13,"")</f>
        <v>Order. Expiry Date. Date</v>
      </c>
      <c r="D13" s="37" t="str">
        <f>IF(Order!P13&lt;&gt;"",Order!P13,"")</f>
        <v>BBIE</v>
      </c>
      <c r="E13" s="38" t="str">
        <f>IF(Order!Q13&lt;&gt;"",Order!Q13,"")</f>
        <v>the date on or after which Order should be cancelled if not satisfied.</v>
      </c>
      <c r="F13" s="38"/>
      <c r="G13" s="39">
        <f>IF(Order!C13&lt;&gt;"",Order!C13,"")</f>
      </c>
      <c r="H13" s="39" t="str">
        <f>IF(Order!D13&lt;&gt;"",Order!D13,"")</f>
        <v>Order</v>
      </c>
      <c r="I13" s="39">
        <f>IF(Order!E13&lt;&gt;"",Order!E13,"")</f>
      </c>
      <c r="J13" s="39" t="str">
        <f>IF(Order!H13&lt;&gt;"",Order!H13,"")</f>
        <v>Expiry Date</v>
      </c>
      <c r="K13" s="39" t="str">
        <f>IF(AND(Order!K13&lt;&gt;"",Order!P13="BBIE"),Order!K13,"")</f>
        <v>Date. Type</v>
      </c>
      <c r="L13" s="39" t="str">
        <f>IF(AND(Order!I13&lt;&gt;"",Order!P13="BBIE"),Order!I13,"")</f>
        <v>Date</v>
      </c>
      <c r="M13" s="40">
        <f>IF(Order!L13&lt;&gt;"",Order!L13,"")</f>
      </c>
      <c r="N13" s="40">
        <f>IF(Order!M13&lt;&gt;"",Order!M13,"")</f>
      </c>
      <c r="O13" s="39">
        <f>IF(Order!N13&lt;&gt;"",Order!N13,"")</f>
      </c>
      <c r="P13" s="39" t="str">
        <f>IF(LEN(Order!O13)=1,TEXT(Order!O13,"#"),IF(MID(Order!O13,2,2)="..",LEFT(Order!O13,1),""))</f>
        <v>0</v>
      </c>
      <c r="Q13" s="39" t="str">
        <f>IF(LEN(Order!O13)=1,TEXT(Order!O13,"#"),IF(MID(Order!O13,2,2)="..",IF(RIGHT(Order!O13,1)="n","unbounded",RIGHT(Order!O13,1)),""))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ht="12.75">
      <c r="A14" s="37" t="s">
        <v>294</v>
      </c>
      <c r="B14" s="37">
        <v>485</v>
      </c>
      <c r="C14" s="37" t="str">
        <f>IF(Order!B14&lt;&gt;"",Order!B14,"")</f>
        <v>Order. Validity Duration. Measure</v>
      </c>
      <c r="D14" s="37" t="str">
        <f>IF(Order!P14&lt;&gt;"",Order!P14,"")</f>
        <v>BBIE</v>
      </c>
      <c r="E14" s="38" t="str">
        <f>IF(Order!Q14&lt;&gt;"",Order!Q14,"")</f>
        <v>the period for which the Order is valid.</v>
      </c>
      <c r="F14" s="38"/>
      <c r="G14" s="39">
        <f>IF(Order!C14&lt;&gt;"",Order!C14,"")</f>
      </c>
      <c r="H14" s="39" t="str">
        <f>IF(Order!D14&lt;&gt;"",Order!D14,"")</f>
        <v>Order</v>
      </c>
      <c r="I14" s="39">
        <f>IF(Order!E14&lt;&gt;"",Order!E14,"")</f>
      </c>
      <c r="J14" s="39" t="str">
        <f>IF(Order!H14&lt;&gt;"",Order!H14,"")</f>
        <v>Validity Duration</v>
      </c>
      <c r="K14" s="39" t="str">
        <f>IF(AND(Order!K14&lt;&gt;"",Order!P14="BBIE"),Order!K14,"")</f>
        <v>Measure. Type</v>
      </c>
      <c r="L14" s="39" t="str">
        <f>IF(AND(Order!I14&lt;&gt;"",Order!P14="BBIE"),Order!I14,"")</f>
        <v>Measure</v>
      </c>
      <c r="M14" s="40">
        <f>IF(Order!L14&lt;&gt;"",Order!L14,"")</f>
      </c>
      <c r="N14" s="40">
        <f>IF(Order!M14&lt;&gt;"",Order!M14,"")</f>
      </c>
      <c r="O14" s="39">
        <f>IF(Order!N14&lt;&gt;"",Order!N14,"")</f>
      </c>
      <c r="P14" s="39" t="str">
        <f>IF(LEN(Order!O14)=1,TEXT(Order!O14,"#"),IF(MID(Order!O14,2,2)="..",LEFT(Order!O14,1),""))</f>
        <v>0</v>
      </c>
      <c r="Q14" s="39" t="str">
        <f>IF(LEN(Order!O14)=1,TEXT(Order!O14,"#"),IF(MID(Order!O14,2,2)="..",IF(RIGHT(Order!O14,1)="n","unbounded",RIGHT(Order!O14,1)),""))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ht="12.75">
      <c r="A15" s="37" t="s">
        <v>295</v>
      </c>
      <c r="B15" s="37">
        <v>486</v>
      </c>
      <c r="C15" s="37" t="str">
        <f>IF(Order!B15&lt;&gt;"",Order!B15,"")</f>
        <v>Order. Tax Total. Amount</v>
      </c>
      <c r="D15" s="37" t="str">
        <f>IF(Order!P15&lt;&gt;"",Order!P15,"")</f>
        <v>BBIE</v>
      </c>
      <c r="E15" s="38" t="str">
        <f>IF(Order!Q15&lt;&gt;"",Order!Q15,"")</f>
        <v>the total tax amount to be paid for the Order.</v>
      </c>
      <c r="F15" s="38"/>
      <c r="G15" s="39">
        <f>IF(Order!C15&lt;&gt;"",Order!C15,"")</f>
      </c>
      <c r="H15" s="39" t="str">
        <f>IF(Order!D15&lt;&gt;"",Order!D15,"")</f>
        <v>Order</v>
      </c>
      <c r="I15" s="39">
        <f>IF(Order!E15&lt;&gt;"",Order!E15,"")</f>
      </c>
      <c r="J15" s="39" t="str">
        <f>IF(Order!H15&lt;&gt;"",Order!H15,"")</f>
        <v>Tax Total</v>
      </c>
      <c r="K15" s="39" t="str">
        <f>IF(AND(Order!K15&lt;&gt;"",Order!P15="BBIE"),Order!K15,"")</f>
        <v>UBL_ Amount. Type</v>
      </c>
      <c r="L15" s="39" t="str">
        <f>IF(AND(Order!I15&lt;&gt;"",Order!P15="BBIE"),Order!I15,"")</f>
        <v>Amount</v>
      </c>
      <c r="M15" s="40">
        <f>IF(Order!L15&lt;&gt;"",Order!L15,"")</f>
      </c>
      <c r="N15" s="40">
        <f>IF(Order!M15&lt;&gt;"",Order!M15,"")</f>
      </c>
      <c r="O15" s="39">
        <f>IF(Order!N15&lt;&gt;"",Order!N15,"")</f>
      </c>
      <c r="P15" s="39" t="str">
        <f>IF(LEN(Order!O15)=1,TEXT(Order!O15,"#"),IF(MID(Order!O15,2,2)="..",LEFT(Order!O15,1),""))</f>
        <v>0</v>
      </c>
      <c r="Q15" s="39" t="str">
        <f>IF(LEN(Order!O15)=1,TEXT(Order!O15,"#"),IF(MID(Order!O15,2,2)="..",IF(RIGHT(Order!O15,1)="n","unbounded",RIGHT(Order!O15,1)),""))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row>
    <row r="16" spans="1:158" ht="25.5">
      <c r="A16" s="37" t="s">
        <v>296</v>
      </c>
      <c r="B16" s="37">
        <v>487</v>
      </c>
      <c r="C16" s="37" t="str">
        <f>IF(Order!B16&lt;&gt;"",Order!B16,"")</f>
        <v>Order. Line_  Extension Total. Amount</v>
      </c>
      <c r="D16" s="37" t="str">
        <f>IF(Order!P16&lt;&gt;"",Order!P16,"")</f>
        <v>BBIE</v>
      </c>
      <c r="E16" s="38" t="str">
        <f>IF(Order!Q16&lt;&gt;"",Order!Q16,"")</f>
        <v>the total of line item extension amounts for the entire Order, but not adjusted by any payment settlement discount or taxation.</v>
      </c>
      <c r="F16" s="38"/>
      <c r="G16" s="39">
        <f>IF(Order!C16&lt;&gt;"",Order!C16,"")</f>
      </c>
      <c r="H16" s="39" t="str">
        <f>IF(Order!D16&lt;&gt;"",Order!D16,"")</f>
        <v>Order</v>
      </c>
      <c r="I16" s="39" t="str">
        <f>IF(Order!E16&lt;&gt;"",Order!E16,"")</f>
        <v>Line</v>
      </c>
      <c r="J16" s="39" t="str">
        <f>IF(Order!H16&lt;&gt;"",Order!H16,"")</f>
        <v>Extension Total</v>
      </c>
      <c r="K16" s="39" t="str">
        <f>IF(AND(Order!K16&lt;&gt;"",Order!P16="BBIE"),Order!K16,"")</f>
        <v>UBL_ Amount. Type</v>
      </c>
      <c r="L16" s="39" t="str">
        <f>IF(AND(Order!I16&lt;&gt;"",Order!P16="BBIE"),Order!I16,"")</f>
        <v>Amount</v>
      </c>
      <c r="M16" s="40">
        <f>IF(Order!L16&lt;&gt;"",Order!L16,"")</f>
      </c>
      <c r="N16" s="40">
        <f>IF(Order!M16&lt;&gt;"",Order!M16,"")</f>
      </c>
      <c r="O16" s="39">
        <f>IF(Order!N16&lt;&gt;"",Order!N16,"")</f>
      </c>
      <c r="P16" s="39" t="str">
        <f>IF(LEN(Order!O16)=1,TEXT(Order!O16,"#"),IF(MID(Order!O16,2,2)="..",LEFT(Order!O16,1),""))</f>
        <v>0</v>
      </c>
      <c r="Q16" s="39" t="str">
        <f>IF(LEN(Order!O16)=1,TEXT(Order!O16,"#"),IF(MID(Order!O16,2,2)="..",IF(RIGHT(Order!O16,1)="n","unbounded",RIGHT(Order!O16,1)),""))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ht="12.75">
      <c r="A17" s="37" t="s">
        <v>297</v>
      </c>
      <c r="B17" s="37">
        <v>488</v>
      </c>
      <c r="C17" s="37" t="str">
        <f>IF(Order!B17&lt;&gt;"",Order!B17,"")</f>
        <v>Order. Total_  Packages Quantity. Quantity</v>
      </c>
      <c r="D17" s="37" t="str">
        <f>IF(Order!P17&lt;&gt;"",Order!P17,"")</f>
        <v>BBIE</v>
      </c>
      <c r="E17" s="38" t="str">
        <f>IF(Order!Q17&lt;&gt;"",Order!Q17,"")</f>
        <v>the count of the total number of packages contained in the Order.</v>
      </c>
      <c r="F17" s="38"/>
      <c r="G17" s="39">
        <f>IF(Order!C17&lt;&gt;"",Order!C17,"")</f>
      </c>
      <c r="H17" s="39" t="str">
        <f>IF(Order!D17&lt;&gt;"",Order!D17,"")</f>
        <v>Order</v>
      </c>
      <c r="I17" s="39" t="str">
        <f>IF(Order!E17&lt;&gt;"",Order!E17,"")</f>
        <v>Total</v>
      </c>
      <c r="J17" s="39" t="str">
        <f>IF(Order!H17&lt;&gt;"",Order!H17,"")</f>
        <v>Packages Quantity</v>
      </c>
      <c r="K17" s="39" t="str">
        <f>IF(AND(Order!K17&lt;&gt;"",Order!P17="BBIE"),Order!K17,"")</f>
        <v>Quantity. Type</v>
      </c>
      <c r="L17" s="39" t="str">
        <f>IF(AND(Order!I17&lt;&gt;"",Order!P17="BBIE"),Order!I17,"")</f>
        <v>Quantity</v>
      </c>
      <c r="M17" s="40">
        <f>IF(Order!L17&lt;&gt;"",Order!L17,"")</f>
      </c>
      <c r="N17" s="40">
        <f>IF(Order!M17&lt;&gt;"",Order!M17,"")</f>
      </c>
      <c r="O17" s="39">
        <f>IF(Order!N17&lt;&gt;"",Order!N17,"")</f>
      </c>
      <c r="P17" s="39" t="str">
        <f>IF(LEN(Order!O17)=1,TEXT(Order!O17,"#"),IF(MID(Order!O17,2,2)="..",LEFT(Order!O17,1),""))</f>
        <v>0</v>
      </c>
      <c r="Q17" s="39" t="str">
        <f>IF(LEN(Order!O17)=1,TEXT(Order!O17,"#"),IF(MID(Order!O17,2,2)="..",IF(RIGHT(Order!O17,1)="n","unbounded",RIGHT(Order!O17,1)),""))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row>
    <row r="18" spans="1:158" ht="12.75">
      <c r="A18" s="37" t="s">
        <v>298</v>
      </c>
      <c r="B18" s="37">
        <v>489</v>
      </c>
      <c r="C18" s="37" t="str">
        <f>IF(Order!B18&lt;&gt;"",Order!B18,"")</f>
        <v>Order. Gross_  Weight. Measure</v>
      </c>
      <c r="D18" s="37" t="str">
        <f>IF(Order!P18&lt;&gt;"",Order!P18,"")</f>
        <v>BBIE</v>
      </c>
      <c r="E18" s="38" t="str">
        <f>IF(Order!Q18&lt;&gt;"",Order!Q18,"")</f>
        <v>the total gross weight of the order. (goods plus packaging plus transport equipment)</v>
      </c>
      <c r="F18" s="38"/>
      <c r="G18" s="39">
        <f>IF(Order!C18&lt;&gt;"",Order!C18,"")</f>
      </c>
      <c r="H18" s="39" t="str">
        <f>IF(Order!D18&lt;&gt;"",Order!D18,"")</f>
        <v>Order</v>
      </c>
      <c r="I18" s="39" t="str">
        <f>IF(Order!E18&lt;&gt;"",Order!E18,"")</f>
        <v>Gross</v>
      </c>
      <c r="J18" s="39" t="str">
        <f>IF(Order!H18&lt;&gt;"",Order!H18,"")</f>
        <v>Weight</v>
      </c>
      <c r="K18" s="39" t="str">
        <f>IF(AND(Order!K18&lt;&gt;"",Order!P18="BBIE"),Order!K18,"")</f>
        <v>Measure. Type</v>
      </c>
      <c r="L18" s="39" t="str">
        <f>IF(AND(Order!I18&lt;&gt;"",Order!P18="BBIE"),Order!I18,"")</f>
        <v>Measure</v>
      </c>
      <c r="M18" s="40">
        <f>IF(Order!L18&lt;&gt;"",Order!L18,"")</f>
      </c>
      <c r="N18" s="40">
        <f>IF(Order!M18&lt;&gt;"",Order!M18,"")</f>
      </c>
      <c r="O18" s="39">
        <f>IF(Order!N18&lt;&gt;"",Order!N18,"")</f>
      </c>
      <c r="P18" s="39" t="str">
        <f>IF(LEN(Order!O18)=1,TEXT(Order!O18,"#"),IF(MID(Order!O18,2,2)="..",LEFT(Order!O18,1),""))</f>
        <v>0</v>
      </c>
      <c r="Q18" s="39" t="str">
        <f>IF(LEN(Order!O18)=1,TEXT(Order!O18,"#"),IF(MID(Order!O18,2,2)="..",IF(RIGHT(Order!O18,1)="n","unbounded",RIGHT(Order!O18,1)),""))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row>
    <row r="19" spans="1:158" ht="12.75">
      <c r="A19" s="37" t="s">
        <v>299</v>
      </c>
      <c r="B19" s="37">
        <v>490</v>
      </c>
      <c r="C19" s="37" t="str">
        <f>IF(Order!B19&lt;&gt;"",Order!B19,"")</f>
        <v>Order. Net_  Weight. Measure</v>
      </c>
      <c r="D19" s="37" t="str">
        <f>IF(Order!P19&lt;&gt;"",Order!P19,"")</f>
        <v>BBIE</v>
      </c>
      <c r="E19" s="38" t="str">
        <f>IF(Order!Q19&lt;&gt;"",Order!Q19,"")</f>
        <v>the total net weight of the order. (goods plus packaging)</v>
      </c>
      <c r="F19" s="38"/>
      <c r="G19" s="39">
        <f>IF(Order!C19&lt;&gt;"",Order!C19,"")</f>
      </c>
      <c r="H19" s="39" t="str">
        <f>IF(Order!D19&lt;&gt;"",Order!D19,"")</f>
        <v>Order</v>
      </c>
      <c r="I19" s="39" t="str">
        <f>IF(Order!E19&lt;&gt;"",Order!E19,"")</f>
        <v>Net</v>
      </c>
      <c r="J19" s="39" t="str">
        <f>IF(Order!H19&lt;&gt;"",Order!H19,"")</f>
        <v>Weight</v>
      </c>
      <c r="K19" s="39" t="str">
        <f>IF(AND(Order!K19&lt;&gt;"",Order!P19="BBIE"),Order!K19,"")</f>
        <v>Measure. Type</v>
      </c>
      <c r="L19" s="39" t="str">
        <f>IF(AND(Order!I19&lt;&gt;"",Order!P19="BBIE"),Order!I19,"")</f>
        <v>Measure</v>
      </c>
      <c r="M19" s="40">
        <f>IF(Order!L19&lt;&gt;"",Order!L19,"")</f>
      </c>
      <c r="N19" s="40">
        <f>IF(Order!M19&lt;&gt;"",Order!M19,"")</f>
      </c>
      <c r="O19" s="39">
        <f>IF(Order!N19&lt;&gt;"",Order!N19,"")</f>
      </c>
      <c r="P19" s="39" t="str">
        <f>IF(LEN(Order!O19)=1,TEXT(Order!O19,"#"),IF(MID(Order!O19,2,2)="..",LEFT(Order!O19,1),""))</f>
        <v>0</v>
      </c>
      <c r="Q19" s="39" t="str">
        <f>IF(LEN(Order!O19)=1,TEXT(Order!O19,"#"),IF(MID(Order!O19,2,2)="..",IF(RIGHT(Order!O19,1)="n","unbounded",RIGHT(Order!O19,1)),""))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row>
    <row r="20" spans="1:158" ht="12.75">
      <c r="A20" s="37" t="s">
        <v>300</v>
      </c>
      <c r="B20" s="37">
        <v>491</v>
      </c>
      <c r="C20" s="37" t="str">
        <f>IF(Order!B20&lt;&gt;"",Order!B20,"")</f>
        <v>Order. Net Net_  Weight. Measure</v>
      </c>
      <c r="D20" s="37" t="str">
        <f>IF(Order!P20&lt;&gt;"",Order!P20,"")</f>
        <v>BBIE</v>
      </c>
      <c r="E20" s="38" t="str">
        <f>IF(Order!Q20&lt;&gt;"",Order!Q20,"")</f>
        <v>the weight (mass) of the goods themselves without any packing.</v>
      </c>
      <c r="F20" s="38"/>
      <c r="G20" s="39">
        <f>IF(Order!C20&lt;&gt;"",Order!C20,"")</f>
      </c>
      <c r="H20" s="39" t="str">
        <f>IF(Order!D20&lt;&gt;"",Order!D20,"")</f>
        <v>Order</v>
      </c>
      <c r="I20" s="39" t="str">
        <f>IF(Order!E20&lt;&gt;"",Order!E20,"")</f>
        <v>Net Net</v>
      </c>
      <c r="J20" s="39" t="str">
        <f>IF(Order!H20&lt;&gt;"",Order!H20,"")</f>
        <v>Weight</v>
      </c>
      <c r="K20" s="39" t="str">
        <f>IF(AND(Order!K20&lt;&gt;"",Order!P20="BBIE"),Order!K20,"")</f>
        <v>Measure. Type</v>
      </c>
      <c r="L20" s="39" t="str">
        <f>IF(AND(Order!I20&lt;&gt;"",Order!P20="BBIE"),Order!I20,"")</f>
        <v>Measure</v>
      </c>
      <c r="M20" s="40">
        <f>IF(Order!L20&lt;&gt;"",Order!L20,"")</f>
      </c>
      <c r="N20" s="40">
        <f>IF(Order!M20&lt;&gt;"",Order!M20,"")</f>
      </c>
      <c r="O20" s="39">
        <f>IF(Order!N20&lt;&gt;"",Order!N20,"")</f>
      </c>
      <c r="P20" s="39" t="str">
        <f>IF(LEN(Order!O20)=1,TEXT(Order!O20,"#"),IF(MID(Order!O20,2,2)="..",LEFT(Order!O20,1),""))</f>
        <v>0</v>
      </c>
      <c r="Q20" s="39" t="str">
        <f>IF(LEN(Order!O20)=1,TEXT(Order!O20,"#"),IF(MID(Order!O20,2,2)="..",IF(RIGHT(Order!O20,1)="n","unbounded",RIGHT(Order!O20,1)),""))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row>
    <row r="21" spans="1:158" ht="12.75">
      <c r="A21" s="37" t="s">
        <v>301</v>
      </c>
      <c r="B21" s="37">
        <v>492</v>
      </c>
      <c r="C21" s="37" t="str">
        <f>IF(Order!B21&lt;&gt;"",Order!B21,"")</f>
        <v>Order. Gross_  Volume. Measure</v>
      </c>
      <c r="D21" s="37" t="str">
        <f>IF(Order!P21&lt;&gt;"",Order!P21,"")</f>
        <v>BBIE</v>
      </c>
      <c r="E21" s="38" t="str">
        <f>IF(Order!Q21&lt;&gt;"",Order!Q21,"")</f>
        <v>the total volume of the goods plus packaging on the Order.</v>
      </c>
      <c r="F21" s="38"/>
      <c r="G21" s="39">
        <f>IF(Order!C21&lt;&gt;"",Order!C21,"")</f>
      </c>
      <c r="H21" s="39" t="str">
        <f>IF(Order!D21&lt;&gt;"",Order!D21,"")</f>
        <v>Order</v>
      </c>
      <c r="I21" s="39" t="str">
        <f>IF(Order!E21&lt;&gt;"",Order!E21,"")</f>
        <v>Gross</v>
      </c>
      <c r="J21" s="39" t="str">
        <f>IF(Order!H21&lt;&gt;"",Order!H21,"")</f>
        <v>Volume</v>
      </c>
      <c r="K21" s="39" t="str">
        <f>IF(AND(Order!K21&lt;&gt;"",Order!P21="BBIE"),Order!K21,"")</f>
        <v>Measure. Type</v>
      </c>
      <c r="L21" s="39" t="str">
        <f>IF(AND(Order!I21&lt;&gt;"",Order!P21="BBIE"),Order!I21,"")</f>
        <v>Measure</v>
      </c>
      <c r="M21" s="40">
        <f>IF(Order!L21&lt;&gt;"",Order!L21,"")</f>
      </c>
      <c r="N21" s="40">
        <f>IF(Order!M21&lt;&gt;"",Order!M21,"")</f>
      </c>
      <c r="O21" s="39">
        <f>IF(Order!N21&lt;&gt;"",Order!N21,"")</f>
      </c>
      <c r="P21" s="39" t="str">
        <f>IF(LEN(Order!O21)=1,TEXT(Order!O21,"#"),IF(MID(Order!O21,2,2)="..",LEFT(Order!O21,1),""))</f>
        <v>0</v>
      </c>
      <c r="Q21" s="39" t="str">
        <f>IF(LEN(Order!O21)=1,TEXT(Order!O21,"#"),IF(MID(Order!O21,2,2)="..",IF(RIGHT(Order!O21,1)="n","unbounded",RIGHT(Order!O21,1)),""))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row>
    <row r="22" spans="1:158" ht="12.75">
      <c r="A22" s="37" t="s">
        <v>302</v>
      </c>
      <c r="B22" s="37">
        <v>493</v>
      </c>
      <c r="C22" s="37" t="str">
        <f>IF(Order!B22&lt;&gt;"",Order!B22,"")</f>
        <v>Order. Net_  Volume. Measure</v>
      </c>
      <c r="D22" s="37" t="str">
        <f>IF(Order!P22&lt;&gt;"",Order!P22,"")</f>
        <v>BBIE</v>
      </c>
      <c r="E22" s="38" t="str">
        <f>IF(Order!Q22&lt;&gt;"",Order!Q22,"")</f>
        <v>the total volume of the Order. (goods less packaging)</v>
      </c>
      <c r="F22" s="38"/>
      <c r="G22" s="39">
        <f>IF(Order!C22&lt;&gt;"",Order!C22,"")</f>
      </c>
      <c r="H22" s="39" t="str">
        <f>IF(Order!D22&lt;&gt;"",Order!D22,"")</f>
        <v>Order</v>
      </c>
      <c r="I22" s="39" t="str">
        <f>IF(Order!E22&lt;&gt;"",Order!E22,"")</f>
        <v>Net</v>
      </c>
      <c r="J22" s="39" t="str">
        <f>IF(Order!H22&lt;&gt;"",Order!H22,"")</f>
        <v>Volume</v>
      </c>
      <c r="K22" s="39" t="str">
        <f>IF(AND(Order!K22&lt;&gt;"",Order!P22="BBIE"),Order!K22,"")</f>
        <v>Measure. Type</v>
      </c>
      <c r="L22" s="39" t="str">
        <f>IF(AND(Order!I22&lt;&gt;"",Order!P22="BBIE"),Order!I22,"")</f>
        <v>Measure</v>
      </c>
      <c r="M22" s="40">
        <f>IF(Order!L22&lt;&gt;"",Order!L22,"")</f>
      </c>
      <c r="N22" s="40">
        <f>IF(Order!M22&lt;&gt;"",Order!M22,"")</f>
      </c>
      <c r="O22" s="39">
        <f>IF(Order!N22&lt;&gt;"",Order!N22,"")</f>
      </c>
      <c r="P22" s="39" t="str">
        <f>IF(LEN(Order!O22)=1,TEXT(Order!O22,"#"),IF(MID(Order!O22,2,2)="..",LEFT(Order!O22,1),""))</f>
        <v>0</v>
      </c>
      <c r="Q22" s="39" t="str">
        <f>IF(LEN(Order!O22)=1,TEXT(Order!O22,"#"),IF(MID(Order!O22,2,2)="..",IF(RIGHT(Order!O22,1)="n","unbounded",RIGHT(Order!O22,1)),""))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row>
    <row r="23" spans="1:158" ht="12.75">
      <c r="A23" s="37" t="s">
        <v>303</v>
      </c>
      <c r="B23" s="37">
        <v>494</v>
      </c>
      <c r="C23" s="37" t="str">
        <f>IF(Order!B23&lt;&gt;"",Order!B23,"")</f>
        <v>Order. LineItem Count. Numeric</v>
      </c>
      <c r="D23" s="37" t="str">
        <f>IF(Order!P23&lt;&gt;"",Order!P23,"")</f>
        <v>BBIE</v>
      </c>
      <c r="E23" s="38" t="str">
        <f>IF(Order!Q23&lt;&gt;"",Order!Q23,"")</f>
        <v>the number of line items</v>
      </c>
      <c r="F23" s="38"/>
      <c r="G23" s="39">
        <f>IF(Order!C23&lt;&gt;"",Order!C23,"")</f>
      </c>
      <c r="H23" s="39" t="str">
        <f>IF(Order!D23&lt;&gt;"",Order!D23,"")</f>
        <v>Order</v>
      </c>
      <c r="I23" s="39">
        <f>IF(Order!E23&lt;&gt;"",Order!E23,"")</f>
      </c>
      <c r="J23" s="39" t="str">
        <f>IF(Order!H23&lt;&gt;"",Order!H23,"")</f>
        <v>LineItem Count</v>
      </c>
      <c r="K23" s="39" t="str">
        <f>IF(AND(Order!K23&lt;&gt;"",Order!P23="BBIE"),Order!K23,"")</f>
        <v>Numeric. Type</v>
      </c>
      <c r="L23" s="39" t="str">
        <f>IF(AND(Order!I23&lt;&gt;"",Order!P23="BBIE"),Order!I23,"")</f>
        <v>Numeric</v>
      </c>
      <c r="M23" s="40">
        <f>IF(Order!L23&lt;&gt;"",Order!L23,"")</f>
      </c>
      <c r="N23" s="40">
        <f>IF(Order!M23&lt;&gt;"",Order!M23,"")</f>
      </c>
      <c r="O23" s="39">
        <f>IF(Order!N23&lt;&gt;"",Order!N23,"")</f>
      </c>
      <c r="P23" s="39" t="str">
        <f>IF(LEN(Order!O23)=1,TEXT(Order!O23,"#"),IF(MID(Order!O23,2,2)="..",LEFT(Order!O23,1),""))</f>
        <v>0</v>
      </c>
      <c r="Q23" s="39" t="str">
        <f>IF(LEN(Order!O23)=1,TEXT(Order!O23,"#"),IF(MID(Order!O23,2,2)="..",IF(RIGHT(Order!O23,1)="n","unbounded",RIGHT(Order!O23,1)),""))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row>
    <row r="24" spans="1:158" ht="12.75">
      <c r="A24" s="42" t="s">
        <v>304</v>
      </c>
      <c r="B24" s="42">
        <v>495</v>
      </c>
      <c r="C24" s="42" t="str">
        <f>IF(Order!B24&lt;&gt;"",Order!B24,"")</f>
        <v>Order. Contract_  Document Reference. </v>
      </c>
      <c r="D24" s="42" t="str">
        <f>IF(Order!P24&lt;&gt;"",Order!P24,"")</f>
        <v>ASBIE</v>
      </c>
      <c r="E24" s="43" t="str">
        <f>IF(Order!Q24&lt;&gt;"",Order!Q24,"")</f>
        <v>associates the Order with a previously agreed Contract.</v>
      </c>
      <c r="F24" s="43"/>
      <c r="G24" s="44">
        <f>IF(Order!C24&lt;&gt;"",Order!C24,"")</f>
      </c>
      <c r="H24" s="44" t="str">
        <f>IF(Order!D24&lt;&gt;"",Order!D24,"")</f>
        <v>Order</v>
      </c>
      <c r="I24" s="44" t="str">
        <f>IF(Order!E24&lt;&gt;"",Order!E24,"")</f>
        <v>Contract</v>
      </c>
      <c r="J24" s="44" t="str">
        <f>IF(Order!H24&lt;&gt;"",Order!H24,"")</f>
        <v>Document Reference</v>
      </c>
      <c r="K24" s="45">
        <f>IF(AND(Order!K24&lt;&gt;"",Order!P24="BBIE"),Order!K24,"")</f>
      </c>
      <c r="L24" s="45">
        <f>IF(AND(Order!I24&lt;&gt;"",Order!P24="BBIE"),Order!I24,"")</f>
      </c>
      <c r="M24" s="44">
        <f>IF(Order!L24&lt;&gt;"",Order!L24,"")</f>
      </c>
      <c r="N24" s="44" t="str">
        <f>IF(Order!M24&lt;&gt;"",Order!M24,"")</f>
        <v>Document Reference</v>
      </c>
      <c r="O24" s="44">
        <f>IF(Order!N24&lt;&gt;"",Order!N24,"")</f>
      </c>
      <c r="P24" s="44" t="str">
        <f>IF(LEN(Order!O24)=1,TEXT(Order!O24,"#"),IF(MID(Order!O24,2,2)="..",LEFT(Order!O24,1),""))</f>
        <v>0</v>
      </c>
      <c r="Q24" s="44" t="str">
        <f>IF(LEN(Order!O24)=1,TEXT(Order!O24,"#"),IF(MID(Order!O24,2,2)="..",IF(RIGHT(Order!O24,1)="n","unbounded",RIGHT(Order!O24,1)),""))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row>
    <row r="25" spans="1:25" ht="12.75">
      <c r="A25" s="42" t="s">
        <v>305</v>
      </c>
      <c r="B25" s="42">
        <v>496</v>
      </c>
      <c r="C25" s="42" t="str">
        <f>IF(Order!B25&lt;&gt;"",Order!B25,"")</f>
        <v>Order. Quote_  Document Reference. </v>
      </c>
      <c r="D25" s="42" t="str">
        <f>IF(Order!P25&lt;&gt;"",Order!P25,"")</f>
        <v>ASBIE</v>
      </c>
      <c r="E25" s="43" t="str">
        <f>IF(Order!Q25&lt;&gt;"",Order!Q25,"")</f>
        <v>associates the Order with a prior quote.</v>
      </c>
      <c r="F25" s="43"/>
      <c r="G25" s="44">
        <f>IF(Order!C25&lt;&gt;"",Order!C25,"")</f>
      </c>
      <c r="H25" s="44" t="str">
        <f>IF(Order!D25&lt;&gt;"",Order!D25,"")</f>
        <v>Order</v>
      </c>
      <c r="I25" s="44" t="str">
        <f>IF(Order!E25&lt;&gt;"",Order!E25,"")</f>
        <v>Quote</v>
      </c>
      <c r="J25" s="44" t="str">
        <f>IF(Order!H25&lt;&gt;"",Order!H25,"")</f>
        <v>Document Reference</v>
      </c>
      <c r="K25" s="45">
        <f>IF(AND(Order!K25&lt;&gt;"",Order!P25="BBIE"),Order!K25,"")</f>
      </c>
      <c r="L25" s="45">
        <f>IF(AND(Order!I25&lt;&gt;"",Order!P25="BBIE"),Order!I25,"")</f>
      </c>
      <c r="M25" s="44">
        <f>IF(Order!L25&lt;&gt;"",Order!L25,"")</f>
      </c>
      <c r="N25" s="44" t="str">
        <f>IF(Order!M25&lt;&gt;"",Order!M25,"")</f>
        <v>Document Reference</v>
      </c>
      <c r="O25" s="44">
        <f>IF(Order!N25&lt;&gt;"",Order!N25,"")</f>
      </c>
      <c r="P25" s="44" t="str">
        <f>IF(LEN(Order!O25)=1,TEXT(Order!O25,"#"),IF(MID(Order!O25,2,2)="..",LEFT(Order!O25,1),""))</f>
        <v>0</v>
      </c>
      <c r="Q25" s="44" t="str">
        <f>IF(LEN(Order!O25)=1,TEXT(Order!O25,"#"),IF(MID(Order!O25,2,2)="..",IF(RIGHT(Order!O25,1)="n","unbounded",RIGHT(Order!O25,1)),""))</f>
        <v>1</v>
      </c>
      <c r="R25" s="44"/>
      <c r="S25" s="44"/>
      <c r="T25" s="44"/>
      <c r="U25" s="44"/>
      <c r="V25" s="44"/>
      <c r="W25" s="44"/>
      <c r="X25" s="44"/>
      <c r="Y25" s="44"/>
    </row>
    <row r="26" spans="1:25" ht="12.75">
      <c r="A26" s="42" t="s">
        <v>306</v>
      </c>
      <c r="B26" s="42">
        <v>497</v>
      </c>
      <c r="C26" s="42" t="str">
        <f>IF(Order!B26&lt;&gt;"",Order!B26,"")</f>
        <v>Order. Additional_  Document Reference. </v>
      </c>
      <c r="D26" s="42" t="str">
        <f>IF(Order!P26&lt;&gt;"",Order!P26,"")</f>
        <v>ASBIE</v>
      </c>
      <c r="E26" s="43" t="str">
        <f>IF(Order!Q26&lt;&gt;"",Order!Q26,"")</f>
        <v>associates the Order with one or more other identification means</v>
      </c>
      <c r="F26" s="43"/>
      <c r="G26" s="44">
        <f>IF(Order!C26&lt;&gt;"",Order!C26,"")</f>
      </c>
      <c r="H26" s="44" t="str">
        <f>IF(Order!D26&lt;&gt;"",Order!D26,"")</f>
        <v>Order</v>
      </c>
      <c r="I26" s="44" t="str">
        <f>IF(Order!E26&lt;&gt;"",Order!E26,"")</f>
        <v>Additional</v>
      </c>
      <c r="J26" s="44" t="str">
        <f>IF(Order!H26&lt;&gt;"",Order!H26,"")</f>
        <v>Document Reference</v>
      </c>
      <c r="K26" s="45">
        <f>IF(AND(Order!K26&lt;&gt;"",Order!P26="BBIE"),Order!K26,"")</f>
      </c>
      <c r="L26" s="45">
        <f>IF(AND(Order!I26&lt;&gt;"",Order!P26="BBIE"),Order!I26,"")</f>
      </c>
      <c r="M26" s="44">
        <f>IF(Order!L26&lt;&gt;"",Order!L26,"")</f>
      </c>
      <c r="N26" s="44" t="str">
        <f>IF(Order!M26&lt;&gt;"",Order!M26,"")</f>
        <v>Document Reference</v>
      </c>
      <c r="O26" s="44">
        <f>IF(Order!N26&lt;&gt;"",Order!N26,"")</f>
      </c>
      <c r="P26" s="44" t="str">
        <f>IF(LEN(Order!O26)=1,TEXT(Order!O26,"#"),IF(MID(Order!O26,2,2)="..",LEFT(Order!O26,1),""))</f>
        <v>0</v>
      </c>
      <c r="Q26" s="44" t="str">
        <f>IF(LEN(Order!O26)=1,TEXT(Order!O26,"#"),IF(MID(Order!O26,2,2)="..",IF(RIGHT(Order!O26,1)="n","unbounded",RIGHT(Order!O26,1)),""))</f>
        <v>unbounded</v>
      </c>
      <c r="R26" s="44"/>
      <c r="S26" s="44"/>
      <c r="T26" s="44"/>
      <c r="U26" s="44"/>
      <c r="V26" s="44"/>
      <c r="W26" s="44"/>
      <c r="X26" s="44"/>
      <c r="Y26" s="44"/>
    </row>
    <row r="27" spans="1:25" ht="12.75">
      <c r="A27" s="42" t="s">
        <v>307</v>
      </c>
      <c r="B27" s="42">
        <v>498</v>
      </c>
      <c r="C27" s="42" t="str">
        <f>IF(Order!B27&lt;&gt;"",Order!B27,"")</f>
        <v>Order. Buyer Party. </v>
      </c>
      <c r="D27" s="42" t="str">
        <f>IF(Order!P27&lt;&gt;"",Order!P27,"")</f>
        <v>ASBIE</v>
      </c>
      <c r="E27" s="43" t="str">
        <f>IF(Order!Q27&lt;&gt;"",Order!Q27,"")</f>
        <v>associates the Order with information about the buyer involved in the transaction.</v>
      </c>
      <c r="F27" s="43"/>
      <c r="G27" s="44">
        <f>IF(Order!C27&lt;&gt;"",Order!C27,"")</f>
      </c>
      <c r="H27" s="44" t="str">
        <f>IF(Order!D27&lt;&gt;"",Order!D27,"")</f>
        <v>Order</v>
      </c>
      <c r="I27" s="44">
        <f>IF(Order!E27&lt;&gt;"",Order!E27,"")</f>
      </c>
      <c r="J27" s="44" t="str">
        <f>IF(Order!H27&lt;&gt;"",Order!H27,"")</f>
        <v>Buyer Party</v>
      </c>
      <c r="K27" s="45">
        <f>IF(AND(Order!K27&lt;&gt;"",Order!P27="BBIE"),Order!K27,"")</f>
      </c>
      <c r="L27" s="45">
        <f>IF(AND(Order!I27&lt;&gt;"",Order!P27="BBIE"),Order!I27,"")</f>
      </c>
      <c r="M27" s="44">
        <f>IF(Order!L27&lt;&gt;"",Order!L27,"")</f>
      </c>
      <c r="N27" s="44" t="str">
        <f>IF(Order!M27&lt;&gt;"",Order!M27,"")</f>
        <v>Buyer Party</v>
      </c>
      <c r="O27" s="44">
        <f>IF(Order!N27&lt;&gt;"",Order!N27,"")</f>
      </c>
      <c r="P27" s="44" t="str">
        <f>IF(LEN(Order!O27)=1,TEXT(Order!O27,"#"),IF(MID(Order!O27,2,2)="..",LEFT(Order!O27,1),""))</f>
        <v>1</v>
      </c>
      <c r="Q27" s="44" t="str">
        <f>IF(LEN(Order!O27)=1,TEXT(Order!O27,"#"),IF(MID(Order!O27,2,2)="..",IF(RIGHT(Order!O27,1)="n","unbounded",RIGHT(Order!O27,1)),""))</f>
        <v>1</v>
      </c>
      <c r="R27" s="44"/>
      <c r="S27" s="44"/>
      <c r="T27" s="44"/>
      <c r="U27" s="44"/>
      <c r="V27" s="44"/>
      <c r="W27" s="44"/>
      <c r="X27" s="44"/>
      <c r="Y27" s="44"/>
    </row>
    <row r="28" spans="1:25" ht="12.75">
      <c r="A28" s="42" t="s">
        <v>308</v>
      </c>
      <c r="B28" s="42">
        <v>499</v>
      </c>
      <c r="C28" s="42" t="str">
        <f>IF(Order!B28&lt;&gt;"",Order!B28,"")</f>
        <v>Order. Seller Party. </v>
      </c>
      <c r="D28" s="42" t="str">
        <f>IF(Order!P28&lt;&gt;"",Order!P28,"")</f>
        <v>ASBIE</v>
      </c>
      <c r="E28" s="43" t="str">
        <f>IF(Order!Q28&lt;&gt;"",Order!Q28,"")</f>
        <v>associates the Order with information about the seller involved in the transaction.</v>
      </c>
      <c r="F28" s="43"/>
      <c r="G28" s="44">
        <f>IF(Order!C28&lt;&gt;"",Order!C28,"")</f>
      </c>
      <c r="H28" s="44" t="str">
        <f>IF(Order!D28&lt;&gt;"",Order!D28,"")</f>
        <v>Order</v>
      </c>
      <c r="I28" s="44">
        <f>IF(Order!E28&lt;&gt;"",Order!E28,"")</f>
      </c>
      <c r="J28" s="44" t="str">
        <f>IF(Order!H28&lt;&gt;"",Order!H28,"")</f>
        <v>Seller Party</v>
      </c>
      <c r="K28" s="45">
        <f>IF(AND(Order!K28&lt;&gt;"",Order!P28="BBIE"),Order!K28,"")</f>
      </c>
      <c r="L28" s="45">
        <f>IF(AND(Order!I28&lt;&gt;"",Order!P28="BBIE"),Order!I28,"")</f>
      </c>
      <c r="M28" s="44">
        <f>IF(Order!L28&lt;&gt;"",Order!L28,"")</f>
      </c>
      <c r="N28" s="44" t="str">
        <f>IF(Order!M28&lt;&gt;"",Order!M28,"")</f>
        <v>Seller Party</v>
      </c>
      <c r="O28" s="44">
        <f>IF(Order!N28&lt;&gt;"",Order!N28,"")</f>
      </c>
      <c r="P28" s="44" t="str">
        <f>IF(LEN(Order!O28)=1,TEXT(Order!O28,"#"),IF(MID(Order!O28,2,2)="..",LEFT(Order!O28,1),""))</f>
        <v>1</v>
      </c>
      <c r="Q28" s="44" t="str">
        <f>IF(LEN(Order!O28)=1,TEXT(Order!O28,"#"),IF(MID(Order!O28,2,2)="..",IF(RIGHT(Order!O28,1)="n","unbounded",RIGHT(Order!O28,1)),""))</f>
        <v>1</v>
      </c>
      <c r="R28" s="44"/>
      <c r="S28" s="44"/>
      <c r="T28" s="44"/>
      <c r="U28" s="44"/>
      <c r="V28" s="44"/>
      <c r="W28" s="44"/>
      <c r="X28" s="44"/>
      <c r="Y28" s="44"/>
    </row>
    <row r="29" spans="1:25" ht="12.75">
      <c r="A29" s="42" t="s">
        <v>309</v>
      </c>
      <c r="B29" s="42">
        <v>500</v>
      </c>
      <c r="C29" s="42" t="str">
        <f>IF(Order!B29&lt;&gt;"",Order!B29,"")</f>
        <v>Order. Originator_  Party. </v>
      </c>
      <c r="D29" s="42" t="str">
        <f>IF(Order!P29&lt;&gt;"",Order!P29,"")</f>
        <v>ASBIE</v>
      </c>
      <c r="E29" s="43" t="str">
        <f>IF(Order!Q29&lt;&gt;"",Order!Q29,"")</f>
        <v>associates the Order with information about the originator of the transaction.</v>
      </c>
      <c r="F29" s="43"/>
      <c r="G29" s="44">
        <f>IF(Order!C29&lt;&gt;"",Order!C29,"")</f>
      </c>
      <c r="H29" s="44" t="str">
        <f>IF(Order!D29&lt;&gt;"",Order!D29,"")</f>
        <v>Order</v>
      </c>
      <c r="I29" s="44" t="str">
        <f>IF(Order!E29&lt;&gt;"",Order!E29,"")</f>
        <v>Originator</v>
      </c>
      <c r="J29" s="44" t="str">
        <f>IF(Order!H29&lt;&gt;"",Order!H29,"")</f>
        <v>Party</v>
      </c>
      <c r="K29" s="45">
        <f>IF(AND(Order!K29&lt;&gt;"",Order!P29="BBIE"),Order!K29,"")</f>
      </c>
      <c r="L29" s="45">
        <f>IF(AND(Order!I29&lt;&gt;"",Order!P29="BBIE"),Order!I29,"")</f>
      </c>
      <c r="M29" s="44">
        <f>IF(Order!L29&lt;&gt;"",Order!L29,"")</f>
      </c>
      <c r="N29" s="44" t="str">
        <f>IF(Order!M29&lt;&gt;"",Order!M29,"")</f>
        <v>Party</v>
      </c>
      <c r="O29" s="44">
        <f>IF(Order!N29&lt;&gt;"",Order!N29,"")</f>
      </c>
      <c r="P29" s="44" t="str">
        <f>IF(LEN(Order!O29)=1,TEXT(Order!O29,"#"),IF(MID(Order!O29,2,2)="..",LEFT(Order!O29,1),""))</f>
        <v>0</v>
      </c>
      <c r="Q29" s="44" t="str">
        <f>IF(LEN(Order!O29)=1,TEXT(Order!O29,"#"),IF(MID(Order!O29,2,2)="..",IF(RIGHT(Order!O29,1)="n","unbounded",RIGHT(Order!O29,1)),""))</f>
        <v>1</v>
      </c>
      <c r="R29" s="44"/>
      <c r="S29" s="44"/>
      <c r="T29" s="44"/>
      <c r="U29" s="44"/>
      <c r="V29" s="44"/>
      <c r="W29" s="44"/>
      <c r="X29" s="44"/>
      <c r="Y29" s="44"/>
    </row>
    <row r="30" spans="1:25" ht="12.75">
      <c r="A30" s="42" t="s">
        <v>310</v>
      </c>
      <c r="B30" s="42">
        <v>501</v>
      </c>
      <c r="C30" s="42" t="str">
        <f>IF(Order!B30&lt;&gt;"",Order!B30,"")</f>
        <v>Order. Freight Forwarder_  Party. </v>
      </c>
      <c r="D30" s="42" t="str">
        <f>IF(Order!P30&lt;&gt;"",Order!P30,"")</f>
        <v>ASBIE</v>
      </c>
      <c r="E30" s="43" t="str">
        <f>IF(Order!Q30&lt;&gt;"",Order!Q30,"")</f>
        <v>associates the Order with information about the freight forwarder involved in the transaction.</v>
      </c>
      <c r="F30" s="43"/>
      <c r="G30" s="44">
        <f>IF(Order!C30&lt;&gt;"",Order!C30,"")</f>
      </c>
      <c r="H30" s="44" t="str">
        <f>IF(Order!D30&lt;&gt;"",Order!D30,"")</f>
        <v>Order</v>
      </c>
      <c r="I30" s="44" t="str">
        <f>IF(Order!E30&lt;&gt;"",Order!E30,"")</f>
        <v>Freight Forwarder</v>
      </c>
      <c r="J30" s="44" t="str">
        <f>IF(Order!H30&lt;&gt;"",Order!H30,"")</f>
        <v>Party</v>
      </c>
      <c r="K30" s="45">
        <f>IF(AND(Order!K30&lt;&gt;"",Order!P30="BBIE"),Order!K30,"")</f>
      </c>
      <c r="L30" s="45">
        <f>IF(AND(Order!I30&lt;&gt;"",Order!P30="BBIE"),Order!I30,"")</f>
      </c>
      <c r="M30" s="44">
        <f>IF(Order!L30&lt;&gt;"",Order!L30,"")</f>
      </c>
      <c r="N30" s="44" t="str">
        <f>IF(Order!M30&lt;&gt;"",Order!M30,"")</f>
        <v>Party</v>
      </c>
      <c r="O30" s="44" t="str">
        <f>IF(Order!N30&lt;&gt;"",Order!N30,"")</f>
        <v>Carrier</v>
      </c>
      <c r="P30" s="44" t="str">
        <f>IF(LEN(Order!O30)=1,TEXT(Order!O30,"#"),IF(MID(Order!O30,2,2)="..",LEFT(Order!O30,1),""))</f>
        <v>0</v>
      </c>
      <c r="Q30" s="44" t="str">
        <f>IF(LEN(Order!O30)=1,TEXT(Order!O30,"#"),IF(MID(Order!O30,2,2)="..",IF(RIGHT(Order!O30,1)="n","unbounded",RIGHT(Order!O30,1)),""))</f>
        <v>1</v>
      </c>
      <c r="R30" s="44"/>
      <c r="S30" s="44"/>
      <c r="T30" s="44"/>
      <c r="U30" s="44"/>
      <c r="V30" s="44"/>
      <c r="W30" s="44"/>
      <c r="X30" s="44"/>
      <c r="Y30" s="44"/>
    </row>
    <row r="31" spans="1:25" ht="12.75">
      <c r="A31" s="42" t="s">
        <v>311</v>
      </c>
      <c r="B31" s="42">
        <v>502</v>
      </c>
      <c r="C31" s="42" t="str">
        <f>IF(Order!B31&lt;&gt;"",Order!B31,"")</f>
        <v>Order. Delivery. </v>
      </c>
      <c r="D31" s="42" t="str">
        <f>IF(Order!P31&lt;&gt;"",Order!P31,"")</f>
        <v>ASBIE</v>
      </c>
      <c r="E31" s="43" t="str">
        <f>IF(Order!Q31&lt;&gt;"",Order!Q31,"")</f>
        <v>associates the Order with a delivery  (or deliveries)</v>
      </c>
      <c r="F31" s="43"/>
      <c r="G31" s="44">
        <f>IF(Order!C31&lt;&gt;"",Order!C31,"")</f>
      </c>
      <c r="H31" s="44" t="str">
        <f>IF(Order!D31&lt;&gt;"",Order!D31,"")</f>
        <v>Order</v>
      </c>
      <c r="I31" s="44">
        <f>IF(Order!E31&lt;&gt;"",Order!E31,"")</f>
      </c>
      <c r="J31" s="44" t="str">
        <f>IF(Order!H31&lt;&gt;"",Order!H31,"")</f>
        <v>Delivery</v>
      </c>
      <c r="K31" s="45">
        <f>IF(AND(Order!K31&lt;&gt;"",Order!P31="BBIE"),Order!K31,"")</f>
      </c>
      <c r="L31" s="45">
        <f>IF(AND(Order!I31&lt;&gt;"",Order!P31="BBIE"),Order!I31,"")</f>
      </c>
      <c r="M31" s="44">
        <f>IF(Order!L31&lt;&gt;"",Order!L31,"")</f>
      </c>
      <c r="N31" s="44" t="str">
        <f>IF(Order!M31&lt;&gt;"",Order!M31,"")</f>
        <v>Delivery</v>
      </c>
      <c r="O31" s="44">
        <f>IF(Order!N31&lt;&gt;"",Order!N31,"")</f>
      </c>
      <c r="P31" s="44" t="str">
        <f>IF(LEN(Order!O31)=1,TEXT(Order!O31,"#"),IF(MID(Order!O31,2,2)="..",LEFT(Order!O31,1),""))</f>
        <v>0</v>
      </c>
      <c r="Q31" s="44" t="str">
        <f>IF(LEN(Order!O31)=1,TEXT(Order!O31,"#"),IF(MID(Order!O31,2,2)="..",IF(RIGHT(Order!O31,1)="n","unbounded",RIGHT(Order!O31,1)),""))</f>
        <v>unbounded</v>
      </c>
      <c r="R31" s="44"/>
      <c r="S31" s="44"/>
      <c r="T31" s="44"/>
      <c r="U31" s="44"/>
      <c r="V31" s="44"/>
      <c r="W31" s="44"/>
      <c r="X31" s="44"/>
      <c r="Y31" s="44"/>
    </row>
    <row r="32" spans="1:25" ht="25.5">
      <c r="A32" s="42" t="s">
        <v>312</v>
      </c>
      <c r="B32" s="42">
        <v>503</v>
      </c>
      <c r="C32" s="42" t="str">
        <f>IF(Order!B32&lt;&gt;"",Order!B32,"")</f>
        <v>Order. Delivery Terms. </v>
      </c>
      <c r="D32" s="42" t="str">
        <f>IF(Order!P32&lt;&gt;"",Order!P32,"")</f>
        <v>ASBIE</v>
      </c>
      <c r="E32" s="43" t="str">
        <f>IF(Order!Q32&lt;&gt;"",Order!Q32,"")</f>
        <v>associates the Order with the delivery terms agreed between seller and buyer with regard to the delivery of goods.</v>
      </c>
      <c r="F32" s="43"/>
      <c r="G32" s="44">
        <f>IF(Order!C32&lt;&gt;"",Order!C32,"")</f>
      </c>
      <c r="H32" s="44" t="str">
        <f>IF(Order!D32&lt;&gt;"",Order!D32,"")</f>
        <v>Order</v>
      </c>
      <c r="I32" s="44">
        <f>IF(Order!E32&lt;&gt;"",Order!E32,"")</f>
      </c>
      <c r="J32" s="44" t="str">
        <f>IF(Order!H32&lt;&gt;"",Order!H32,"")</f>
        <v>Delivery Terms</v>
      </c>
      <c r="K32" s="45">
        <f>IF(AND(Order!K32&lt;&gt;"",Order!P32="BBIE"),Order!K32,"")</f>
      </c>
      <c r="L32" s="45">
        <f>IF(AND(Order!I32&lt;&gt;"",Order!P32="BBIE"),Order!I32,"")</f>
      </c>
      <c r="M32" s="44">
        <f>IF(Order!L32&lt;&gt;"",Order!L32,"")</f>
      </c>
      <c r="N32" s="44" t="str">
        <f>IF(Order!M32&lt;&gt;"",Order!M32,"")</f>
        <v>Delivery Terms</v>
      </c>
      <c r="O32" s="44">
        <f>IF(Order!N32&lt;&gt;"",Order!N32,"")</f>
      </c>
      <c r="P32" s="44" t="str">
        <f>IF(LEN(Order!O32)=1,TEXT(Order!O32,"#"),IF(MID(Order!O32,2,2)="..",LEFT(Order!O32,1),""))</f>
        <v>0</v>
      </c>
      <c r="Q32" s="44" t="str">
        <f>IF(LEN(Order!O32)=1,TEXT(Order!O32,"#"),IF(MID(Order!O32,2,2)="..",IF(RIGHT(Order!O32,1)="n","unbounded",RIGHT(Order!O32,1)),""))</f>
        <v>1</v>
      </c>
      <c r="R32" s="44"/>
      <c r="S32" s="44"/>
      <c r="T32" s="44"/>
      <c r="U32" s="44"/>
      <c r="V32" s="44"/>
      <c r="W32" s="44"/>
      <c r="X32" s="44"/>
      <c r="Y32" s="44"/>
    </row>
    <row r="33" spans="1:25" ht="25.5">
      <c r="A33" s="42" t="s">
        <v>313</v>
      </c>
      <c r="B33" s="42">
        <v>504</v>
      </c>
      <c r="C33" s="42" t="str">
        <f>IF(Order!B33&lt;&gt;"",Order!B33,"")</f>
        <v>Order. Allowance Charge. </v>
      </c>
      <c r="D33" s="42" t="str">
        <f>IF(Order!P33&lt;&gt;"",Order!P33,"")</f>
        <v>ASBIE</v>
      </c>
      <c r="E33" s="43" t="str">
        <f>IF(Order!Q33&lt;&gt;"",Order!Q33,"")</f>
        <v>associates the Order with one or more pricing components for overall charges allowances etc.</v>
      </c>
      <c r="F33" s="43"/>
      <c r="G33" s="44">
        <f>IF(Order!C33&lt;&gt;"",Order!C33,"")</f>
      </c>
      <c r="H33" s="44" t="str">
        <f>IF(Order!D33&lt;&gt;"",Order!D33,"")</f>
        <v>Order</v>
      </c>
      <c r="I33" s="44">
        <f>IF(Order!E33&lt;&gt;"",Order!E33,"")</f>
      </c>
      <c r="J33" s="44" t="str">
        <f>IF(Order!H33&lt;&gt;"",Order!H33,"")</f>
        <v>Allowance Charge</v>
      </c>
      <c r="K33" s="45">
        <f>IF(AND(Order!K33&lt;&gt;"",Order!P33="BBIE"),Order!K33,"")</f>
      </c>
      <c r="L33" s="45">
        <f>IF(AND(Order!I33&lt;&gt;"",Order!P33="BBIE"),Order!I33,"")</f>
      </c>
      <c r="M33" s="44">
        <f>IF(Order!L33&lt;&gt;"",Order!L33,"")</f>
      </c>
      <c r="N33" s="44" t="str">
        <f>IF(Order!M33&lt;&gt;"",Order!M33,"")</f>
        <v>Allowance Charge</v>
      </c>
      <c r="O33" s="44">
        <f>IF(Order!N33&lt;&gt;"",Order!N33,"")</f>
      </c>
      <c r="P33" s="44" t="str">
        <f>IF(LEN(Order!O33)=1,TEXT(Order!O33,"#"),IF(MID(Order!O33,2,2)="..",LEFT(Order!O33,1),""))</f>
        <v>0</v>
      </c>
      <c r="Q33" s="44" t="str">
        <f>IF(LEN(Order!O33)=1,TEXT(Order!O33,"#"),IF(MID(Order!O33,2,2)="..",IF(RIGHT(Order!O33,1)="n","unbounded",RIGHT(Order!O33,1)),""))</f>
        <v>unbounded</v>
      </c>
      <c r="R33" s="44"/>
      <c r="S33" s="44"/>
      <c r="T33" s="44"/>
      <c r="U33" s="44"/>
      <c r="V33" s="44"/>
      <c r="W33" s="44"/>
      <c r="X33" s="44"/>
      <c r="Y33" s="44"/>
    </row>
    <row r="34" spans="1:25" ht="12.75">
      <c r="A34" s="42" t="s">
        <v>314</v>
      </c>
      <c r="B34" s="42">
        <v>505</v>
      </c>
      <c r="C34" s="42" t="str">
        <f>IF(Order!B34&lt;&gt;"",Order!B34,"")</f>
        <v>Order. Sales Conditions. </v>
      </c>
      <c r="D34" s="42" t="str">
        <f>IF(Order!P34&lt;&gt;"",Order!P34,"")</f>
        <v>ASBIE</v>
      </c>
      <c r="E34" s="43" t="str">
        <f>IF(Order!Q34&lt;&gt;"",Order!Q34,"")</f>
        <v>associates the Order with a sales condition applying to the whole order.</v>
      </c>
      <c r="F34" s="43"/>
      <c r="G34" s="44">
        <f>IF(Order!C34&lt;&gt;"",Order!C34,"")</f>
      </c>
      <c r="H34" s="44" t="str">
        <f>IF(Order!D34&lt;&gt;"",Order!D34,"")</f>
        <v>Order</v>
      </c>
      <c r="I34" s="44">
        <f>IF(Order!E34&lt;&gt;"",Order!E34,"")</f>
      </c>
      <c r="J34" s="44" t="str">
        <f>IF(Order!H34&lt;&gt;"",Order!H34,"")</f>
        <v>Sales Conditions</v>
      </c>
      <c r="K34" s="45">
        <f>IF(AND(Order!K34&lt;&gt;"",Order!P34="BBIE"),Order!K34,"")</f>
      </c>
      <c r="L34" s="45">
        <f>IF(AND(Order!I34&lt;&gt;"",Order!P34="BBIE"),Order!I34,"")</f>
      </c>
      <c r="M34" s="44">
        <f>IF(Order!L34&lt;&gt;"",Order!L34,"")</f>
      </c>
      <c r="N34" s="44" t="str">
        <f>IF(Order!M34&lt;&gt;"",Order!M34,"")</f>
        <v>Sales Conditions</v>
      </c>
      <c r="O34" s="44">
        <f>IF(Order!N34&lt;&gt;"",Order!N34,"")</f>
      </c>
      <c r="P34" s="44" t="str">
        <f>IF(LEN(Order!O34)=1,TEXT(Order!O34,"#"),IF(MID(Order!O34,2,2)="..",LEFT(Order!O34,1),""))</f>
        <v>0</v>
      </c>
      <c r="Q34" s="44" t="str">
        <f>IF(LEN(Order!O34)=1,TEXT(Order!O34,"#"),IF(MID(Order!O34,2,2)="..",IF(RIGHT(Order!O34,1)="n","unbounded",RIGHT(Order!O34,1)),""))</f>
        <v>1</v>
      </c>
      <c r="R34" s="44"/>
      <c r="S34" s="44"/>
      <c r="T34" s="44"/>
      <c r="U34" s="44"/>
      <c r="V34" s="44"/>
      <c r="W34" s="44"/>
      <c r="X34" s="44"/>
      <c r="Y34" s="44"/>
    </row>
    <row r="35" spans="1:25" ht="12.75">
      <c r="A35" s="42" t="s">
        <v>315</v>
      </c>
      <c r="B35" s="42">
        <v>506</v>
      </c>
      <c r="C35" s="42" t="str">
        <f>IF(Order!B35&lt;&gt;"",Order!B35,"")</f>
        <v>Order. Destination_  Country. </v>
      </c>
      <c r="D35" s="42" t="str">
        <f>IF(Order!P35&lt;&gt;"",Order!P35,"")</f>
        <v>ASBIE</v>
      </c>
      <c r="E35" s="43" t="str">
        <f>IF(Order!Q35&lt;&gt;"",Order!Q35,"")</f>
        <v>associates the Order with the country of destination (for Customs purposes).</v>
      </c>
      <c r="F35" s="43"/>
      <c r="G35" s="44">
        <f>IF(Order!C35&lt;&gt;"",Order!C35,"")</f>
      </c>
      <c r="H35" s="44" t="str">
        <f>IF(Order!D35&lt;&gt;"",Order!D35,"")</f>
        <v>Order</v>
      </c>
      <c r="I35" s="44" t="str">
        <f>IF(Order!E35&lt;&gt;"",Order!E35,"")</f>
        <v>Destination</v>
      </c>
      <c r="J35" s="44" t="str">
        <f>IF(Order!H35&lt;&gt;"",Order!H35,"")</f>
        <v>Country</v>
      </c>
      <c r="K35" s="45">
        <f>IF(AND(Order!K35&lt;&gt;"",Order!P35="BBIE"),Order!K35,"")</f>
      </c>
      <c r="L35" s="45">
        <f>IF(AND(Order!I35&lt;&gt;"",Order!P35="BBIE"),Order!I35,"")</f>
      </c>
      <c r="M35" s="44">
        <f>IF(Order!L35&lt;&gt;"",Order!L35,"")</f>
      </c>
      <c r="N35" s="44" t="str">
        <f>IF(Order!M35&lt;&gt;"",Order!M35,"")</f>
        <v>Country</v>
      </c>
      <c r="O35" s="44">
        <f>IF(Order!N35&lt;&gt;"",Order!N35,"")</f>
      </c>
      <c r="P35" s="44" t="str">
        <f>IF(LEN(Order!O35)=1,TEXT(Order!O35,"#"),IF(MID(Order!O35,2,2)="..",LEFT(Order!O35,1),""))</f>
        <v>0</v>
      </c>
      <c r="Q35" s="44" t="str">
        <f>IF(LEN(Order!O35)=1,TEXT(Order!O35,"#"),IF(MID(Order!O35,2,2)="..",IF(RIGHT(Order!O35,1)="n","unbounded",RIGHT(Order!O35,1)),""))</f>
        <v>1</v>
      </c>
      <c r="R35" s="44"/>
      <c r="S35" s="44"/>
      <c r="T35" s="44"/>
      <c r="U35" s="44"/>
      <c r="V35" s="44"/>
      <c r="W35" s="44"/>
      <c r="X35" s="44"/>
      <c r="Y35" s="44"/>
    </row>
    <row r="36" spans="1:25" ht="12.75">
      <c r="A36" s="42" t="s">
        <v>316</v>
      </c>
      <c r="B36" s="42">
        <v>507</v>
      </c>
      <c r="C36" s="42" t="str">
        <f>IF(Order!B36&lt;&gt;"",Order!B36,"")</f>
        <v>Order. Order Line. </v>
      </c>
      <c r="D36" s="42" t="str">
        <f>IF(Order!P36&lt;&gt;"",Order!P36,"")</f>
        <v>ASBIE</v>
      </c>
      <c r="E36" s="43" t="str">
        <f>IF(Order!Q36&lt;&gt;"",Order!Q36,"")</f>
        <v>associates the Order with one or more Line items.</v>
      </c>
      <c r="F36" s="43"/>
      <c r="G36" s="44">
        <f>IF(Order!C36&lt;&gt;"",Order!C36,"")</f>
      </c>
      <c r="H36" s="44" t="str">
        <f>IF(Order!D36&lt;&gt;"",Order!D36,"")</f>
        <v>Order</v>
      </c>
      <c r="I36" s="44">
        <f>IF(Order!E36&lt;&gt;"",Order!E36,"")</f>
      </c>
      <c r="J36" s="44" t="str">
        <f>IF(Order!H36&lt;&gt;"",Order!H36,"")</f>
        <v>Order Line</v>
      </c>
      <c r="K36" s="45">
        <f>IF(AND(Order!K36&lt;&gt;"",Order!P36="BBIE"),Order!K36,"")</f>
      </c>
      <c r="L36" s="45">
        <f>IF(AND(Order!I36&lt;&gt;"",Order!P36="BBIE"),Order!I36,"")</f>
      </c>
      <c r="M36" s="44">
        <f>IF(Order!L36&lt;&gt;"",Order!L36,"")</f>
      </c>
      <c r="N36" s="44" t="str">
        <f>IF(Order!M36&lt;&gt;"",Order!M36,"")</f>
        <v>Order Line</v>
      </c>
      <c r="O36" s="44">
        <f>IF(Order!N36&lt;&gt;"",Order!N36,"")</f>
      </c>
      <c r="P36" s="44" t="str">
        <f>IF(LEN(Order!O36)=1,TEXT(Order!O36,"#"),IF(MID(Order!O36,2,2)="..",LEFT(Order!O36,1),""))</f>
        <v>1</v>
      </c>
      <c r="Q36" s="44" t="str">
        <f>IF(LEN(Order!O36)=1,TEXT(Order!O36,"#"),IF(MID(Order!O36,2,2)="..",IF(RIGHT(Order!O36,1)="n","unbounded",RIGHT(Order!O36,1)),""))</f>
        <v>unbounded</v>
      </c>
      <c r="R36" s="44"/>
      <c r="S36" s="44"/>
      <c r="T36" s="44"/>
      <c r="U36" s="44"/>
      <c r="V36" s="44"/>
      <c r="W36" s="44"/>
      <c r="X36" s="44"/>
      <c r="Y36" s="44"/>
    </row>
    <row r="37" spans="1:25" ht="12.75">
      <c r="A37" s="42" t="s">
        <v>317</v>
      </c>
      <c r="B37" s="42">
        <v>507</v>
      </c>
      <c r="C37" s="42" t="str">
        <f>IF(Order!B37&lt;&gt;"",Order!B37,"")</f>
        <v>Order. Payment Means. </v>
      </c>
      <c r="D37" s="42" t="str">
        <f>IF(Order!P37&lt;&gt;"",Order!P37,"")</f>
        <v>ASBIE</v>
      </c>
      <c r="E37" s="43" t="str">
        <f>IF(Order!Q37&lt;&gt;"",Order!Q37,"")</f>
        <v>associates the Order with the expected means of payment.</v>
      </c>
      <c r="F37" s="43"/>
      <c r="G37" s="44">
        <f>IF(Order!C37&lt;&gt;"",Order!C37,"")</f>
      </c>
      <c r="H37" s="44" t="str">
        <f>IF(Order!D37&lt;&gt;"",Order!D37,"")</f>
        <v>Order</v>
      </c>
      <c r="I37" s="44">
        <f>IF(Order!E37&lt;&gt;"",Order!E37,"")</f>
      </c>
      <c r="J37" s="44" t="str">
        <f>IF(Order!H37&lt;&gt;"",Order!H37,"")</f>
        <v>Payment Means</v>
      </c>
      <c r="K37" s="45">
        <f>IF(AND(Order!K37&lt;&gt;"",Order!P37="BBIE"),Order!K37,"")</f>
      </c>
      <c r="L37" s="45">
        <f>IF(AND(Order!I37&lt;&gt;"",Order!P37="BBIE"),Order!I37,"")</f>
      </c>
      <c r="M37" s="44">
        <f>IF(Order!L37&lt;&gt;"",Order!L37,"")</f>
      </c>
      <c r="N37" s="44" t="str">
        <f>IF(Order!M37&lt;&gt;"",Order!M37,"")</f>
        <v>Payment Means</v>
      </c>
      <c r="O37" s="44">
        <f>IF(Order!N37&lt;&gt;"",Order!N37,"")</f>
      </c>
      <c r="P37" s="44" t="str">
        <f>IF(LEN(Order!O37)=1,TEXT(Order!O37,"#"),IF(MID(Order!O37,2,2)="..",LEFT(Order!O37,1),""))</f>
        <v>0</v>
      </c>
      <c r="Q37" s="44" t="str">
        <f>IF(LEN(Order!O37)=1,TEXT(Order!O37,"#"),IF(MID(Order!O37,2,2)="..",IF(RIGHT(Order!O37,1)="n","unbounded",RIGHT(Order!O37,1)),""))</f>
        <v>1</v>
      </c>
      <c r="R37" s="44"/>
      <c r="S37" s="44"/>
      <c r="T37" s="44"/>
      <c r="U37" s="44"/>
      <c r="V37" s="44"/>
      <c r="W37" s="44"/>
      <c r="X37" s="44"/>
      <c r="Y37"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 細田　直正</cp:lastModifiedBy>
  <cp:lastPrinted>2004-06-04T02:00:35Z</cp:lastPrinted>
  <dcterms:created xsi:type="dcterms:W3CDTF">2001-08-30T01:59:20Z</dcterms:created>
  <dcterms:modified xsi:type="dcterms:W3CDTF">2004-06-23T01:20:29Z</dcterms:modified>
  <cp:category/>
  <cp:version/>
  <cp:contentType/>
  <cp:contentStatus/>
  <cp:revision>40</cp:revision>
</cp:coreProperties>
</file>