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86" firstSheet="1" activeTab="1"/>
  </bookViews>
  <sheets>
    <sheet name="UBL 2_1 UtillitySpecification" sheetId="1" r:id="rId1"/>
    <sheet name="UBL 2_1 Additional ABIES" sheetId="2" r:id="rId2"/>
  </sheets>
  <definedNames>
    <definedName name="_xlnm._FilterDatabase" localSheetId="1" hidden="1">'UBL 2_1 Additional ABIES'!$Q$1:$Q$65524</definedName>
    <definedName name="BuiltIn_AutoFilter___1">"$Invoice.$#REF!$#REF!:$#REF!$#REF!"</definedName>
    <definedName name="Excel_BuiltIn_Print_Area_1___0">#REF!</definedName>
    <definedName name="Excel_BuiltIn_Print_Titles_1___0">"$Invoice.$#REF!$#REF!:$#REF!$#REF!"</definedName>
  </definedNames>
  <calcPr fullCalcOnLoad="1"/>
</workbook>
</file>

<file path=xl/sharedStrings.xml><?xml version="1.0" encoding="utf-8"?>
<sst xmlns="http://schemas.openxmlformats.org/spreadsheetml/2006/main" count="3054" uniqueCount="1190">
  <si>
    <t xml:space="preserve"> </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</si>
  <si>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</si>
  <si>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</si>
  <si>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</si>
  <si>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</si>
  <si>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</si>
  <si>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</si>
  <si>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</si>
  <si>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</si>
  <si>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</si>
  <si>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</si>
  <si>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</si>
  <si>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</si>
  <si>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</si>
  <si>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</si>
  <si>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</si>
  <si>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</si>
  <si>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</si>
  <si>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</si>
  <si>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</si>
  <si>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</si>
  <si>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</si>
  <si>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</si>
  <si>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</si>
  <si>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</si>
  <si>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</si>
  <si>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</si>
  <si>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</si>
  <si>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</si>
  <si>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</si>
  <si>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</si>
  <si>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</si>
  <si>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DK-Name</t>
  </si>
  <si>
    <t>DK-Cardinality</t>
  </si>
  <si>
    <t>DK-Usage</t>
  </si>
  <si>
    <t>DK-Example</t>
  </si>
  <si>
    <t>Da-Definition</t>
  </si>
  <si>
    <t>DK-Legal values</t>
  </si>
  <si>
    <t>DK.-Codelist</t>
  </si>
  <si>
    <t>DK-Referencer</t>
  </si>
  <si>
    <t>DA-Recommendation</t>
  </si>
  <si>
    <t>DA-Alternativ Term</t>
  </si>
  <si>
    <t>DA-Business rules</t>
  </si>
  <si>
    <t>DK- Dependency</t>
  </si>
  <si>
    <t>Utility Specification. Details</t>
  </si>
  <si>
    <t>Utility Specification</t>
  </si>
  <si>
    <t>ABIE</t>
  </si>
  <si>
    <t>UtilitySpecification is the root-element for the document "OIOUBL UtilitySpecification (UTS)".
UTS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
UTS is build to comply with the Danish Legal requirements for the utility sector.
UTS is a replacement for the eailier OIOXML FSV specification used within Denmark.</t>
  </si>
  <si>
    <t>ForsyningsSpecifikation</t>
  </si>
  <si>
    <t>ForsyningsSpecifikation' er rodelementet i dokumentet "OIOUBL UtilitySpecification (UTS)".
UTS er et bilagsdokument til angivelse af forsyningssektorens udvidede specifikationer relateret til en fakturering. 
UTS er derfor et supplement til enten en OIOUBL Faktura eller Kreditnota.
UTS fremsendes som et selvstændigt OIOUBL dokument, under en dedikeret OIOUBL profil.
UTS er opbygget til at opfylde de formelle krav til en gyldig forsyningsfaktura for anvendelse i Danmark.
UTS er en erstatning for den tidligere OIOXML FSV specifikation i Forsyningsbranchens elektroniske regning.</t>
  </si>
  <si>
    <t>Utility Specification. UBL Version Identifier. Identifier</t>
  </si>
  <si>
    <t>UBL Version</t>
  </si>
  <si>
    <t>Identifier</t>
  </si>
  <si>
    <t>0..1</t>
  </si>
  <si>
    <t>BBIE</t>
  </si>
  <si>
    <t>The version of the UBL schema being used.</t>
  </si>
  <si>
    <t>2.0</t>
  </si>
  <si>
    <t>UBLVersionID</t>
  </si>
  <si>
    <t>USED</t>
  </si>
  <si>
    <t>Versionen af UBL skemaet der er i brug.</t>
  </si>
  <si>
    <t>Utility Specification. Customization Identifier. Identifier</t>
  </si>
  <si>
    <t>Customization</t>
  </si>
  <si>
    <t>The identifier for a user defined subset of UBL.</t>
  </si>
  <si>
    <t>OIOUBL-2.02</t>
  </si>
  <si>
    <t>SpecialtilpasningsID</t>
  </si>
  <si>
    <t>Identifikationen for en specialtilpasset version af UBL.</t>
  </si>
  <si>
    <t>Utility Specification. Profile_ Identifier. Identifier</t>
  </si>
  <si>
    <t>Profile</t>
  </si>
  <si>
    <t xml:space="preserve">The identifier for a user defined profile of the subset of UBL being used. </t>
  </si>
  <si>
    <t>Reference-Utility-1.0</t>
  </si>
  <si>
    <t>ProfilID</t>
  </si>
  <si>
    <t>Identifikationen for en profil i en specialtilpasset version af UBL som bliver brugt.</t>
  </si>
  <si>
    <t>urn:oioubl:id:profileid-1.3</t>
  </si>
  <si>
    <t>Utility Specification. Identifier</t>
  </si>
  <si>
    <t>An identifier for the UtilitySpecification assigned by the sender.</t>
  </si>
  <si>
    <t>61014906x-1</t>
  </si>
  <si>
    <t>ID</t>
  </si>
  <si>
    <t>Identifikator for en ForsyningsSpecifikation givet af afsender.</t>
  </si>
  <si>
    <t>ForsyningsSpecifikationsNummer</t>
  </si>
  <si>
    <t>Utility Specification. Copy Indicator. Indicator</t>
  </si>
  <si>
    <t>Copy</t>
  </si>
  <si>
    <t>Indicator</t>
  </si>
  <si>
    <t>Indicates whether the document is a copy (true) or not (false).</t>
  </si>
  <si>
    <t>true</t>
  </si>
  <si>
    <t>KopiIndikator</t>
  </si>
  <si>
    <t>false</t>
  </si>
  <si>
    <t>Indikerer om dokumentet er en kopi eller ej (true/false). Dokumentet kan fx være en kopi, hvis det sendes igen til kunden, eller an anden har brug for at se samme regning.</t>
  </si>
  <si>
    <t>ForsyningsSpecifikationskopi</t>
  </si>
  <si>
    <t>Standard værdien er "false", hvilket betyder, at ForsyningsSpecifikationen er original.</t>
  </si>
  <si>
    <t>UUID</t>
  </si>
  <si>
    <t>Utility Specification. Universally Unique Identifier. Identifier</t>
  </si>
  <si>
    <t>A computer-generated universally unique identifier (UUID) for the UtilitySpecification instance</t>
  </si>
  <si>
    <t>9756b4d0-8815-1029-857a-e388fe63f499</t>
  </si>
  <si>
    <t>UniversaltUnikID</t>
  </si>
  <si>
    <t>En computer-genereret universally unique identifier (UUID) for en instans af en ForsyningsSpecifikation.</t>
  </si>
  <si>
    <t>DokumentInstansID</t>
  </si>
  <si>
    <t>Utility Specification. Issue Date. Date</t>
  </si>
  <si>
    <t>Issue</t>
  </si>
  <si>
    <t>Date</t>
  </si>
  <si>
    <t>The date assigned by the Sender on which the UtilitySpecification was issued</t>
  </si>
  <si>
    <t>2007-12-12</t>
  </si>
  <si>
    <t>UdstedelsesDato</t>
  </si>
  <si>
    <t>Datoen tildelt af afsender for hvornår ForsyningsSpecifikationen er udstedt.</t>
  </si>
  <si>
    <t>ForsyningsSpecifikationsDato</t>
  </si>
  <si>
    <t>Utility Specification. Issue Time. Time</t>
  </si>
  <si>
    <t>Time</t>
  </si>
  <si>
    <t>The time assigned by the Sender on which the UtilitySpecification was issued</t>
  </si>
  <si>
    <t>12:32:56</t>
  </si>
  <si>
    <t>UdstedelsesTid</t>
  </si>
  <si>
    <t>Tiden tildelt af afsender for hvornår ForsyningsSpecifikationen er udstedt. Til anvendelse af tid anbefales ISO 8601’s standardformat: "hh:mm:ss". Hvis handlen foregår over landegrænser med forskellige tidszoner bør følgende format anvendes, f.eks. "09:30:00+01:00" for at angive klokken halv ti i Københavns tidszone. Alle formater af xsd:time er tilladte</t>
  </si>
  <si>
    <t>Utility Specification. Utility Specification Type Code. Code</t>
  </si>
  <si>
    <t>Utility Specification Type</t>
  </si>
  <si>
    <t>Code</t>
  </si>
  <si>
    <t>Code specifying the type of the UtilitySpecification</t>
  </si>
  <si>
    <t>Electricity</t>
  </si>
  <si>
    <t>ForsyningsSpecifikationTypeKode</t>
  </si>
  <si>
    <t>Kode der specificere typen af en UtilitySpecification.</t>
  </si>
  <si>
    <t>urn:oioubl:codelist:UtilitySpecificationTypeCode:1.0</t>
  </si>
  <si>
    <t>ForsyningsSpecifikationsType</t>
  </si>
  <si>
    <t>Utility Specification. Note. Text</t>
  </si>
  <si>
    <t>Note</t>
  </si>
  <si>
    <t>Text</t>
  </si>
  <si>
    <t>0..n</t>
  </si>
  <si>
    <t>Free form text applying to the UtilitySpecification. This element may contain notes or any other similar information that is not contained explicitly in another structure.</t>
  </si>
  <si>
    <t>Concerning account remark</t>
  </si>
  <si>
    <t>Vedr. kontobemærkning</t>
  </si>
  <si>
    <t>Fritekst tilføjet til ForsyningsSpecifikationen. Dette element kan indholde noter eller lignede information, der ikke eksplicit er i en anden struktur.</t>
  </si>
  <si>
    <t xml:space="preserve">Anvend kun en note pr. sprog. </t>
  </si>
  <si>
    <t>Utility Specification. Document_ Currency. Code</t>
  </si>
  <si>
    <t>Document</t>
  </si>
  <si>
    <t>Currency</t>
  </si>
  <si>
    <t>The currency in which the Document is presented.</t>
  </si>
  <si>
    <t>DKK</t>
  </si>
  <si>
    <t>DokumentValutaKode</t>
  </si>
  <si>
    <t>Valutaen som er brugt i dokumentet.</t>
  </si>
  <si>
    <t>urn:un:unece:uncefact:codelist:specification:54217:2001</t>
  </si>
  <si>
    <t>Utility Specification. Accounting Cost Code. Code</t>
  </si>
  <si>
    <t>Accounting Cost</t>
  </si>
  <si>
    <t>The Buyer's accounting cost code applied to the UtilitySpecification</t>
  </si>
  <si>
    <t>FinansKontoNummerKode</t>
  </si>
  <si>
    <t>Kundens finanskonto kode anvendt i ForsyningsSpecifikationen.</t>
  </si>
  <si>
    <t>Utility Specification. Accounting Cost. Text</t>
  </si>
  <si>
    <t>The Buyer's accounting cost applied to the UtilitySpecification</t>
  </si>
  <si>
    <t>A250124502</t>
  </si>
  <si>
    <t>FinansKontoNummer</t>
  </si>
  <si>
    <t>Kundens finanskonto anvendt i ForsyningsSpecifikationen</t>
  </si>
  <si>
    <t>Utility Specification. Parent_ Document Reference. Document Reference</t>
  </si>
  <si>
    <t>Parent</t>
  </si>
  <si>
    <t>Document Reference</t>
  </si>
  <si>
    <t>ASBIE</t>
  </si>
  <si>
    <t>Reference to the OIOUBL 'Parent' Invoice or CreditNote.</t>
  </si>
  <si>
    <t>HovedDokumentReference</t>
  </si>
  <si>
    <t>Reference til den krævede "Forældre" OIOUBL Faktura eller Kreditnota.</t>
  </si>
  <si>
    <t>AdditionalDocumentReference</t>
  </si>
  <si>
    <t>Utility Specification. Additional_ Document Reference. Document Reference</t>
  </si>
  <si>
    <t>Additional</t>
  </si>
  <si>
    <t>An association to other documents</t>
  </si>
  <si>
    <t>SupplerendeDokumentReference</t>
  </si>
  <si>
    <t>Oplysninger vedrørende andre dokumenter</t>
  </si>
  <si>
    <t>OIOUBL_GUIDE_DOKUMENTREF</t>
  </si>
  <si>
    <t>AdditionalDocumentReference kan anvendes til at angive, hvis dokumentet indeholder personfølsomme oplysninger. Hvis DokumentTypeKode er "PersonalSecure" skal der i ID angives hvilket sikkerhedsniveau (1, 2 eller 3) der er gældende for dokumentet. Gruppe 1 niveau omfatter almindelige personoplysnininger som CVR-nummer, navn, adresse, civilstand etc. Gruppe 2 niveau omfatter følsomme oplysninger som race, religion,  helbredsmæssige og seksuelle forhold etc.. Gruppe 3 niveau omfatter andre følsomme oplysninger som strafbare forhold, væsentlige sociale problemer og andre rent private forhold.</t>
  </si>
  <si>
    <t>Signature</t>
  </si>
  <si>
    <t>Utility Specification. Signature</t>
  </si>
  <si>
    <t>Signatur</t>
  </si>
  <si>
    <t>One or more signatures applied to the document.</t>
  </si>
  <si>
    <t>En eller flere signaturer tilføjet til dokumentet.</t>
  </si>
  <si>
    <t>OIOUBL_GUIDE_SIGNATUR</t>
  </si>
  <si>
    <t>Utility Specification. Sender_ Party. Party</t>
  </si>
  <si>
    <t>Sender</t>
  </si>
  <si>
    <t>Party</t>
  </si>
  <si>
    <t>An association to the Party sending this document.</t>
  </si>
  <si>
    <t>Procurement</t>
  </si>
  <si>
    <t>Modtager</t>
  </si>
  <si>
    <t>Oplysninger vedrørende dokumentets afsender.</t>
  </si>
  <si>
    <t>OIOUBL_GUIDE_PART</t>
  </si>
  <si>
    <t>Utility Specification. Receiver_ Party. Party</t>
  </si>
  <si>
    <t>Receiver</t>
  </si>
  <si>
    <t>An association to the Party receiving this document.</t>
  </si>
  <si>
    <t>Afsender</t>
  </si>
  <si>
    <t>Oplysninger vedrørende dokumentets modtager.</t>
  </si>
  <si>
    <t>Utility Specification. Buyer Customer_ Party. Party</t>
  </si>
  <si>
    <t>Buyer</t>
  </si>
  <si>
    <t>Customer Party</t>
  </si>
  <si>
    <t>Informations relateted to the buyer (if the buyer differs from the receiver)</t>
  </si>
  <si>
    <t>Køber</t>
  </si>
  <si>
    <t>Oplysninger vedrørende Køberen, hvis denne adskiller sig fra Modtageren.</t>
  </si>
  <si>
    <t>Anvendes kun hvis køber afskiller sig fra modtageren.</t>
  </si>
  <si>
    <t>../Receiver</t>
  </si>
  <si>
    <t>Utility Specification. Subscriber_ Party. Party</t>
  </si>
  <si>
    <t>Subscriber</t>
  </si>
  <si>
    <t>Information related to the subscriber. The subscriber is the user / receiver of the service. Use only if it differs from buyer and/or receiver.</t>
  </si>
  <si>
    <t>Abonnement</t>
  </si>
  <si>
    <t>Oplysninger vedrørende Abonnenten, dvs. brugeren/modtageren af ydelsen, hvis denne adskiller sig fra Køber og Modtageren.</t>
  </si>
  <si>
    <t>Anvendes kun hvis abonnenten afskiller sig fra køber og modtageren.</t>
  </si>
  <si>
    <t>../BuyerCustomerParty, ../Receiver</t>
  </si>
  <si>
    <t>Utility Specification. Main_ On Account Payment</t>
  </si>
  <si>
    <t>Main</t>
  </si>
  <si>
    <t>On Account Payment</t>
  </si>
  <si>
    <t>Specification of on account payments (on document level).</t>
  </si>
  <si>
    <t>SamletKontoBetaling</t>
  </si>
  <si>
    <t xml:space="preserve">Specifikation af a conto betalinger (på dokument niveau). </t>
  </si>
  <si>
    <t>Utility Specification. Extended_ Specification</t>
  </si>
  <si>
    <t xml:space="preserve">Extended </t>
  </si>
  <si>
    <t>Specification</t>
  </si>
  <si>
    <t>The class contains detailed / extended specifications. The class can be repeated on demand.</t>
  </si>
  <si>
    <t>UdvidetSpecifikation</t>
  </si>
  <si>
    <t>I denne klasse kan der angives en detaljeret forsynings specifikation. Klassen kan gentages efter behov.</t>
  </si>
  <si>
    <t>En ForsyningsSpecifikation skal altid indeholde mindst én UdvidetSpecifikation klasse eller mindst én ForsyningsForbrugOmkostning klasse. Begge klasser må godt være udfyldt.</t>
  </si>
  <si>
    <t>../UtilityChargeableConsumption</t>
  </si>
  <si>
    <t>Utility Specification. Utility_Chargeable Consumption. Chargeable Consumption</t>
  </si>
  <si>
    <t>Utility</t>
  </si>
  <si>
    <t>Chargeable Consumption</t>
  </si>
  <si>
    <t>This class contains the standard utility specification. The class can be repeated on demand.</t>
  </si>
  <si>
    <t>ForsyningsForbrugOmkostning</t>
  </si>
  <si>
    <t>I denne klasse angives den "almindelige" forsynings specifikation. Klassen kan gentages efter behov.</t>
  </si>
  <si>
    <t>../ExtendedSpecification</t>
  </si>
  <si>
    <t>UBL Name</t>
  </si>
  <si>
    <t>Utility Statement. Details</t>
  </si>
  <si>
    <t>Utility Statement</t>
  </si>
  <si>
    <t>UtilityStatement is the root-element for the document "OIOUBL UtilityStatement (UTS)".
UTS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
UTS is build to comply with the Danish Legal requirements for the utility sector.
UTS is a replacement for the eailier OIOXML FSV Statement used within Denmark.</t>
  </si>
  <si>
    <t xml:space="preserve">ForsyningsSpecifikation' er rodelementet i dokumentet "OIOUBL UtilityStatement (UTS)".
UTS er et bilagsdokument til angivelse af forsyningssektorens udvidede specifikationer relateret til en fakturering. 
UTS er derfor et supplement til enten en OIOUBL Faktura eller Kreditnota.
UTS fremsendes som et selvstændigt OIOUBL dokument, under en dedikeret OIOUBL profil.
UTS er opbygget til at opfylde de formelle krav til en gyldig forsyningsfaktura for anvendelse i Danmark.
UTS er en erstatning for den tidligere OIOXML FSV specifikation i Forsyningsbranchens elektroniske regning.
</t>
  </si>
  <si>
    <t>Utility Statement. UBL Version Identifier. Identifier</t>
  </si>
  <si>
    <t>Utility Statement. Customization Identifier. Identifier</t>
  </si>
  <si>
    <t>The identifier for a user defined profile of the subset of UBL being used.</t>
  </si>
  <si>
    <t>Utility Statement. Identifier</t>
  </si>
  <si>
    <t>An identifier for the UtilityStatement assigned by the sender.</t>
  </si>
  <si>
    <t>A computer-generated universally unique identifier (UUID) for the UtilityStatement instance.</t>
  </si>
  <si>
    <t>Utility Statement. Issue Date. Date</t>
  </si>
  <si>
    <t>The date assigned by the Sender on which the UtilityStatement was issued.</t>
  </si>
  <si>
    <t>Utility Statement. Issue Time. Time</t>
  </si>
  <si>
    <t>The time assigned by the Sender on which the UtilityStatement was issued.</t>
  </si>
  <si>
    <t>Tiden tildelt af afsender for hvornår ForsyningsSpecifikationen er udstedt. Til anvendelse af tid anbefales ISO 8601’s standardformat: "hh:mm:ss". Hvis handlen foregår over landegrænser med forskellige tidszoner bør følgende format anvendes, f.eks. "09:30:00+01:00" for at angive klokken halv ti i Københavns tidszone. Alle formater af xsd:time er tilladte.</t>
  </si>
  <si>
    <t>Utility Statement. Utility Statement Type Code. Code</t>
  </si>
  <si>
    <t>Utility Statement Type</t>
  </si>
  <si>
    <t>Code specifying the type of the UtilityStatement.</t>
  </si>
  <si>
    <t>Kode der specificere typen af en UtilityStatement.</t>
  </si>
  <si>
    <t>urn:oioubl:codelist:UtilityStatementTypeCode:1.0</t>
  </si>
  <si>
    <t>Utility Statement. Note. Text</t>
  </si>
  <si>
    <t>Free form text applying to the UtilityStatement. This element may contain notes or any other similar information that is not contained explicitly in another structure.</t>
  </si>
  <si>
    <t>Utility Statement. Document_ Currency. Code</t>
  </si>
  <si>
    <t>urn:un:unece:uncefact:codelist:Statement:54217:2001</t>
  </si>
  <si>
    <t>Utility Statement. Accounting Cost Code. Code</t>
  </si>
  <si>
    <t>The Buyer's accounting cost code applied to the UtilityStatement.</t>
  </si>
  <si>
    <t>Utility Statement. Accounting Cost. Text</t>
  </si>
  <si>
    <t>The Buyer's accounting cost applied to the UtilityStatement.</t>
  </si>
  <si>
    <t>Kundens finanskonto anvendt i ForsyningsSpecifikationen.</t>
  </si>
  <si>
    <t>Billing document reference?</t>
  </si>
  <si>
    <t>Utility Statement. Parent_ Document Reference. Document Reference</t>
  </si>
  <si>
    <t>Utility Statement. Additional_ Document Reference. Document Reference</t>
  </si>
  <si>
    <t>An association to other documents.</t>
  </si>
  <si>
    <t>Utility Statement. Signature</t>
  </si>
  <si>
    <t>Utility Statement. Sender_ Party. Party</t>
  </si>
  <si>
    <t>Utility Statement. Receiver_ Party. Party</t>
  </si>
  <si>
    <t>Informations relateted to the buyer (if the buyer differs from the receiver).</t>
  </si>
  <si>
    <t>if SubscriberConsumptio is mandatory this should be removed.</t>
  </si>
  <si>
    <t>Utility Statement. Subscriber_ Party. Party</t>
  </si>
  <si>
    <t>Use Payment terms instead</t>
  </si>
  <si>
    <t>Statement of on account payments (on document level).</t>
  </si>
  <si>
    <t>Specifikation af a conto betalinger (på dokument niveau).</t>
  </si>
  <si>
    <t>bad name</t>
  </si>
  <si>
    <t>Utility Statement. Extended_ Statement</t>
  </si>
  <si>
    <t>Statement</t>
  </si>
  <si>
    <t>The class contains detailed / Telecommunications Supplys. The class can be repeated on demand.</t>
  </si>
  <si>
    <t>Qualifier Utillity removed, now part of name. Is this now optional or mandatory?</t>
  </si>
  <si>
    <t>Utility Statement. Subscriber Consumption</t>
  </si>
  <si>
    <t>Subscriber Consumption</t>
  </si>
  <si>
    <t>This class contains the standard utility Statement. The class can be repeated on demand.</t>
  </si>
  <si>
    <t>../ExtendedStatement</t>
  </si>
  <si>
    <t>Name changed from Chargable consumption</t>
  </si>
  <si>
    <t>Subscriber Comsumption. Details</t>
  </si>
  <si>
    <t>This class contain the Statement for the consumptionpoint. Is there a need for specify more than one consumptionpoint, then use one UtilityChargeableConsumption for each consumptionpoint, so you have several instance of UtilityChargeableConsumption. This could for exampel be a big company, there have severals branches.</t>
  </si>
  <si>
    <t>ForbrugsOmkostning</t>
  </si>
  <si>
    <t>Denne klasse indeholder specifikation for ét forbrugssted. Bemærk at UtilityStatement ikke behøves at indeholde UtilityChargeableConsumption. Dette giver mulighed for at vælge imellem denne eller TeleStatement,  der hver især kan sendes enkeltstående. Sender man en samlet regning for flere forbrugssteder, bruges en UtilityChargeableConsumption for hver forbrugssted.
Dette kunne fx være for en butikskæde der har mange filialer.</t>
  </si>
  <si>
    <t>Energy Water Supply</t>
  </si>
  <si>
    <t xml:space="preserve">The ID number of the UtilityChargeableConsumption </t>
  </si>
  <si>
    <t>40002905x</t>
  </si>
  <si>
    <t>ForbrugOmkostningsID</t>
  </si>
  <si>
    <t>Identifikation for en UtilityChargeableConsumption, dvs. for forbrugssteds specifikationen.</t>
  </si>
  <si>
    <t>Named UtilityStatementTypeCode and belongs to the header level</t>
  </si>
  <si>
    <t xml:space="preserve">The code who specifices the type of a UtilityChargeableConsumption </t>
  </si>
  <si>
    <t>ForbrugOmkostningsKode</t>
  </si>
  <si>
    <t>Koden der specificer typen af en UtilityChargeableConsumption.</t>
  </si>
  <si>
    <t>urn:oioubl:codelist:ChargeableConsumptionCode:1.0</t>
  </si>
  <si>
    <t>Subscriber Consumption. Note. Text</t>
  </si>
  <si>
    <t>Free form text applying to the utility Energy Water Supply . This element may contain notes or any other similar information that is not contained explicitly in another structure.</t>
  </si>
  <si>
    <t>This is how we have calculating your yearly statement</t>
  </si>
  <si>
    <t>Sådan har vi beregnet din årsopgørelse.</t>
  </si>
  <si>
    <t>Fritekst tilføjet til ChargeableCOnsumption. Dette element kan indholde noter eller lignende information, der ikke eksplicit er i en anden struktur.</t>
  </si>
  <si>
    <t>Only applies to energy and water consumption</t>
  </si>
  <si>
    <t>Quantity</t>
  </si>
  <si>
    <t>The total amount for the consumpted quantity - calculated from the meterreadings</t>
  </si>
  <si>
    <t>TotalAfmåltMængde</t>
  </si>
  <si>
    <t>Summen af den totale forbrugte mængde beregnet ud fra måleraflæsning</t>
  </si>
  <si>
    <t>UnitOfMeasure, UN/ECE rec 20</t>
  </si>
  <si>
    <t>Subscriber Consumption. Subscriber_ Party. Party</t>
  </si>
  <si>
    <t>Contact and address information about the Subscriber</t>
  </si>
  <si>
    <t>Kontakt og adresse oplysninger mv. om abonnenten, dvs. modtageren af ydelsen.</t>
  </si>
  <si>
    <t>Subscriber Consumption. Utility_ Consumption Point. Consumption Point</t>
  </si>
  <si>
    <t>Consumption Point</t>
  </si>
  <si>
    <t>Content information about UtilityConsumptionPoint</t>
  </si>
  <si>
    <t>ForbrugsSted</t>
  </si>
  <si>
    <t xml:space="preserve">Identifikation af forbrugsstedet. UtilityConsumptionPoint og UtilityMeter er i denne løsning lagt ind under hinanden, hvor de i den gamle FSV løsningen stod hver for sig. 
</t>
  </si>
  <si>
    <t>Subscriber Consumption. On Account Payment</t>
  </si>
  <si>
    <t>The coming planed a conto payments</t>
  </si>
  <si>
    <t>KontoBetaling</t>
  </si>
  <si>
    <t>De kommende planlagte a conto betalinger</t>
  </si>
  <si>
    <t>Consumption</t>
  </si>
  <si>
    <t>Contain the sub Statement for one and only one supplier</t>
  </si>
  <si>
    <t>DelForbrugsOmkostning</t>
  </si>
  <si>
    <t>1..n</t>
  </si>
  <si>
    <t>Denne klasse indeholder del specifikationer for én leverandør.</t>
  </si>
  <si>
    <t>Subscriber Consumption. Supplier Consumption</t>
  </si>
  <si>
    <t>Supplier Consumption</t>
  </si>
  <si>
    <t>Comsumption. Details</t>
  </si>
  <si>
    <t>Check the origins of theese codes-</t>
  </si>
  <si>
    <t>Consumption. Utility Statement Type Code. Code</t>
  </si>
  <si>
    <t>Code specifying the type of the UtilityStatement</t>
  </si>
  <si>
    <t>Hvis ingen kode angives er standard værdien "380" for en almindelig faktura</t>
  </si>
  <si>
    <t>Consumption. Main_ Period. Period</t>
  </si>
  <si>
    <t>Period</t>
  </si>
  <si>
    <t>An association to period(s) to which the UtilityStatement applies</t>
  </si>
  <si>
    <t>ForbrugsOmkostningsHovedPeriode</t>
  </si>
  <si>
    <t>Oplysninger vedrørende perioden som forbrugsstedet specificeret for.</t>
  </si>
  <si>
    <t>Consumption. Allowance Charge</t>
  </si>
  <si>
    <t>Allowance Charge</t>
  </si>
  <si>
    <t>An association to Allowances and Charges that apply to the UtilityStatement as a whole</t>
  </si>
  <si>
    <t>RabatGebyr</t>
  </si>
  <si>
    <t>Oplysninger vedrørende rabatter og gebyrer der tillægges forbrugsstedet som helhed.</t>
  </si>
  <si>
    <t>Consumption. Tax Total</t>
  </si>
  <si>
    <t>Tax Total</t>
  </si>
  <si>
    <t>An association to tax total for specific tax types/rates</t>
  </si>
  <si>
    <t>AfgiftsTotal</t>
  </si>
  <si>
    <t xml:space="preserve">Oplysninger vedrørende afgiftstotal for specifikke afgiftstyper. Oplysninger vedrørende afgiftstotal for specifikke afgiftstyper. Her er bl.a. mulighed for at specificere differentieret moms.
</t>
  </si>
  <si>
    <t>Minimum 1 til at indikere om ForsyningsSpcifikationen er momspligtig eller ej.</t>
  </si>
  <si>
    <t>Consumption. Energy Water Supply</t>
  </si>
  <si>
    <t>Energy  Water Supply</t>
  </si>
  <si>
    <t>An association to the total amount payable on the UtilityStatement including Allowances, Charges and Taxes.
This class is mandatory and sums the totals on UtilityChargeableConsumption level (for each ConsumptionPoint). This class must not be confused with the UBL MonetaryTotal class.</t>
  </si>
  <si>
    <t>RetligTotal</t>
  </si>
  <si>
    <t xml:space="preserve">Oplysninger vedrørende det totale beløb, som skal betales via fakturaen, inkl. rabatter og afgifter
</t>
  </si>
  <si>
    <t>FakturaTotal</t>
  </si>
  <si>
    <t>Consumption. Telecommunications Supply</t>
  </si>
  <si>
    <t>Telecommunications Supply</t>
  </si>
  <si>
    <t>Legal</t>
  </si>
  <si>
    <t>Monetary Total</t>
  </si>
  <si>
    <t>EnergyWaterSupply</t>
  </si>
  <si>
    <t>Energy Water Supply. Details</t>
  </si>
  <si>
    <t>Energy Water Supply. Consumption Report</t>
  </si>
  <si>
    <t>Consumption Report</t>
  </si>
  <si>
    <t>Staticstisc about the consumers consumption and the development in comsumption.</t>
  </si>
  <si>
    <t>ForbrugsRapport</t>
  </si>
  <si>
    <t xml:space="preserve">Klassen ConsumptionReport indeholder statistik om forbrugerens forbrug og udvikling i forbrug </t>
  </si>
  <si>
    <t>Why is this not part of the report?</t>
  </si>
  <si>
    <t>Energy Water Supply. Consumption Average</t>
  </si>
  <si>
    <t>Consumption Average</t>
  </si>
  <si>
    <t xml:space="preserve">The Average price included VAT. 
</t>
  </si>
  <si>
    <t>ForbrugsGennemsnit</t>
  </si>
  <si>
    <t>Forbrugs gennemsnitsprisen inklusiv moms</t>
  </si>
  <si>
    <t>Correction</t>
  </si>
  <si>
    <t>The Statement of correction, for examples heating correction.</t>
  </si>
  <si>
    <t>ForsyningsKorrektion</t>
  </si>
  <si>
    <t>Denne klasse specificerer korrektioner, fx korrectioner for afkøling af fjernvarmevand.</t>
  </si>
  <si>
    <t>renamed from Telecommunications Supply</t>
  </si>
  <si>
    <t>Telecommunications Supply. Details</t>
  </si>
  <si>
    <t>The class contain the detailed / Telecommunications Supply.</t>
  </si>
  <si>
    <t>I denne klasse kan der angives en detaljeret specifikation.</t>
  </si>
  <si>
    <t>Telecommunications Supply. Telecommunications Supply Type. Text</t>
  </si>
  <si>
    <t>Type</t>
  </si>
  <si>
    <t>Specifying the type of the Telecommunications Supply</t>
  </si>
  <si>
    <t>Itemized tele Statement</t>
  </si>
  <si>
    <t>UdvidetSpecifikationType</t>
  </si>
  <si>
    <t>Udvidet samtale specifikation</t>
  </si>
  <si>
    <t>Specificere typen af en den udvidet Statement.</t>
  </si>
  <si>
    <t>Can utillityStatement TypeCode anvendes?</t>
  </si>
  <si>
    <t>Telecommunications Supply. Telecommunications Supply Type Code. Code</t>
  </si>
  <si>
    <t>Code specifying the type of the Telecommunications Supply</t>
  </si>
  <si>
    <t>TeleExtended</t>
  </si>
  <si>
    <t>UdvidetSpecifikationTypeKode</t>
  </si>
  <si>
    <t>Kode der specificere typen af den udvidet Statement.</t>
  </si>
  <si>
    <t>Doesn't this belong on the header level?</t>
  </si>
  <si>
    <t>Privacy</t>
  </si>
  <si>
    <t>Statement of the level of confidential of the UtilityStatement</t>
  </si>
  <si>
    <t>CompanyLevel</t>
  </si>
  <si>
    <t>FortrolighedsKode</t>
  </si>
  <si>
    <t>Angivelse af i hvilken grad specifikationen er fortrolig</t>
  </si>
  <si>
    <t>urn:oioubl:codelist:Privacycode:1.0</t>
  </si>
  <si>
    <t>Telecommunications Supply. Description. Text</t>
  </si>
  <si>
    <t>Description</t>
  </si>
  <si>
    <t>Description of the Statement</t>
  </si>
  <si>
    <t>Extended conversation Statement January quarter 2008.</t>
  </si>
  <si>
    <t>Beskrivelse</t>
  </si>
  <si>
    <t>Udvidet samtalespecifikation januar kvartal 2008</t>
  </si>
  <si>
    <t>Beskrivelse er specifikationen</t>
  </si>
  <si>
    <t>Telecommunications Supply. Total Amount. Amount</t>
  </si>
  <si>
    <t>Total</t>
  </si>
  <si>
    <t>Amount</t>
  </si>
  <si>
    <t xml:space="preserve">The total amount </t>
  </si>
  <si>
    <t>21876.00</t>
  </si>
  <si>
    <t>TotalBeløb</t>
  </si>
  <si>
    <t>Det totale beløb</t>
  </si>
  <si>
    <t>Telecommunications Supply. Telecommunications Supply Line</t>
  </si>
  <si>
    <t>This class contain a tele specifikation on line level. Here you can make up unitprice /itemprice related each service.</t>
  </si>
  <si>
    <t>TeleSpecifikationsLinie</t>
  </si>
  <si>
    <t xml:space="preserve">Denne klasse indeholder telespecifikation på linjeniveau, dvs. at man kan angive enhedspris / stykpris, tilknyttet hver ydelse. </t>
  </si>
  <si>
    <t>Supplier Consumption. Details</t>
  </si>
  <si>
    <t>ForsyningsForbrugDelOmkostning</t>
  </si>
  <si>
    <t>Supplier Consumption. Description. Text</t>
  </si>
  <si>
    <t xml:space="preserve">Free form text for information there isn't direcly in another structure </t>
  </si>
  <si>
    <t>This is what you pay for electricity to DONG Energy North Utility</t>
  </si>
  <si>
    <t>Det betaler du for EL på det frie marked til DONG Energy Nord Forsyning</t>
  </si>
  <si>
    <t>Dette element er et fritekstfelt og kan indholde noter eller lignede information, der ikke eksplicit er i en anden struktur.</t>
  </si>
  <si>
    <t>Contact and address information about the Supplier</t>
  </si>
  <si>
    <t>Leverandør</t>
  </si>
  <si>
    <t>Kontakt og adresse oplysninger mv. om leverandøren. 
Consider to use UBL party class. But observe the importance and meaning of Type and SubType. Provide a codelist.</t>
  </si>
  <si>
    <t>Contact and address information about the Customer</t>
  </si>
  <si>
    <t>Kunde</t>
  </si>
  <si>
    <t>Kontakt og adresse oplysninger mv. om kunden</t>
  </si>
  <si>
    <t>Supplier Consumption. Consumption Line</t>
  </si>
  <si>
    <t>Consumption Line</t>
  </si>
  <si>
    <t xml:space="preserve">Statement of óne product. </t>
  </si>
  <si>
    <t>ForsyningsForbrugsLinje</t>
  </si>
  <si>
    <t xml:space="preserve">Klassen indeholder specifikation af ét produkt. Ønskes udspecificering af flere forskellige produkter, skal der laves en UtilityChargeableConsumptionLine for hver produkt specificering- Dette kunne der fx være brug for hvis en kunde både skal betale for forbruget af internetforbindelse samt for brugen af kablerne. </t>
  </si>
  <si>
    <t>Consumption Point. Details</t>
  </si>
  <si>
    <t>Content information about UtilityConsumptionPoint and about metering</t>
  </si>
  <si>
    <t>Consumption Point. Identifier. Identifier</t>
  </si>
  <si>
    <t>Identification og the ConsumptionsPoint. This element are the demanded decrease number</t>
  </si>
  <si>
    <t>7411013716x</t>
  </si>
  <si>
    <t>ForbrugStedsID</t>
  </si>
  <si>
    <t>Identifikation af forbrugsstedet - aftagenummer.</t>
  </si>
  <si>
    <t>urn:oioubl:scheme:consumptionpointid-1.0</t>
  </si>
  <si>
    <t>Consumption Point. Description. Text</t>
  </si>
  <si>
    <t>Free form text applying to the ConsumptionPoint</t>
  </si>
  <si>
    <t>Additional informations concerning the consumption point</t>
  </si>
  <si>
    <t>Yderligere oplysninger vedr. forbrugssted</t>
  </si>
  <si>
    <t>Fritekst tilføjet til forbrugsstedet. Dette element kan indholde noter eller lignede information, der ikke eksplicit er i en anden struktur.</t>
  </si>
  <si>
    <t>isn't this a subscriber party?</t>
  </si>
  <si>
    <t>Consumption Point. Subscriber Identifier. Identifier</t>
  </si>
  <si>
    <t>Identification of the subscriber</t>
  </si>
  <si>
    <t>98143211</t>
  </si>
  <si>
    <t>AbonnementID</t>
  </si>
  <si>
    <t>Identifikation af abonnementet</t>
  </si>
  <si>
    <t>Consumption Point. Subscriber Identifier Type. Text</t>
  </si>
  <si>
    <t>Identification of the subscriber type</t>
  </si>
  <si>
    <t>APL</t>
  </si>
  <si>
    <t>AbonnementIDType</t>
  </si>
  <si>
    <t>Identifikation af abonnement identifikator typen</t>
  </si>
  <si>
    <t>Consumption Point. Subscriber Identifier Type Code. Code</t>
  </si>
  <si>
    <t>The code for the service type</t>
  </si>
  <si>
    <t>AbonnementsTypeCode</t>
  </si>
  <si>
    <t>Angiver typen af ydelsen</t>
  </si>
  <si>
    <t>urn:oioubl:codelist:SubscriberIdTypeCode:1.0</t>
  </si>
  <si>
    <t>Delivered</t>
  </si>
  <si>
    <t>The sum of the total consumpted quantity calculated from the ConsumptionPoint</t>
  </si>
  <si>
    <t>5761.00</t>
  </si>
  <si>
    <t>SamletLeveringsMængde</t>
  </si>
  <si>
    <t>this should be a Location</t>
  </si>
  <si>
    <t>Consumption Point. Address</t>
  </si>
  <si>
    <t>Address</t>
  </si>
  <si>
    <t>Association to the address of the Utility Concumption Point. Is only fill out if the address is different from the buyer address</t>
  </si>
  <si>
    <t>Adresse</t>
  </si>
  <si>
    <t xml:space="preserve">Oplysninger vedrørende adresse hvor måleren er installeret. Her kan være en eller ingen adresse per forbrugssteds location.  Angives kun hvis adressen er forskellig fra Købers adresse.
</t>
  </si>
  <si>
    <t>Hvis ID ikke er angivet, er Adresse obligatorisk.</t>
  </si>
  <si>
    <t>WebSiteAccess</t>
  </si>
  <si>
    <t>Association to the access information to website</t>
  </si>
  <si>
    <t>WebSideAdgang</t>
  </si>
  <si>
    <t xml:space="preserve">Oplysninger vedrørende adgang til webside. Her kan være en eller ingen webadgang per forbrugssteds location.
</t>
  </si>
  <si>
    <t>Consumption Point. Utility_ Meter. Meter</t>
  </si>
  <si>
    <t>Meter</t>
  </si>
  <si>
    <t>Information about Meter(s) and meteringdata</t>
  </si>
  <si>
    <t>Måler</t>
  </si>
  <si>
    <t xml:space="preserve">Denne klasse indeholder information om måler(e) og måledata. Der kan være 0 eller 1 målerspecifikation for hvert forbrugssted identifikation.
</t>
  </si>
  <si>
    <t>Information about how to access the suppliere website.</t>
  </si>
  <si>
    <t>Oplysninger vedrørende adgang til webside. Her kan være en eller ingen webadgang per forbrugssteds lokation.</t>
  </si>
  <si>
    <t>URI</t>
  </si>
  <si>
    <t>Website address</t>
  </si>
  <si>
    <t>myhomepage.nu</t>
  </si>
  <si>
    <t>WebSideURI</t>
  </si>
  <si>
    <t>Webside adresse</t>
  </si>
  <si>
    <t>Password</t>
  </si>
  <si>
    <t>The customers password to login to the suppliers website</t>
  </si>
  <si>
    <t>confidence</t>
  </si>
  <si>
    <t>WebSidePassword</t>
  </si>
  <si>
    <t>fortroligt</t>
  </si>
  <si>
    <t>Kundens password til at logge ind på leverandørens side</t>
  </si>
  <si>
    <t>Login</t>
  </si>
  <si>
    <t xml:space="preserve">Login information </t>
  </si>
  <si>
    <t>Utsuser</t>
  </si>
  <si>
    <t>Login information</t>
  </si>
  <si>
    <t>Meter. Details</t>
  </si>
  <si>
    <t>Information om måler(e) og måledata</t>
  </si>
  <si>
    <t>Number</t>
  </si>
  <si>
    <t>Actual meter number (Current)</t>
  </si>
  <si>
    <t>61722x</t>
  </si>
  <si>
    <t>MålerNummer</t>
  </si>
  <si>
    <t>Aktuelt måler nummer</t>
  </si>
  <si>
    <t>Name</t>
  </si>
  <si>
    <t>Statement af the meter name, so it's possible to identifier if it concern about a main meter or a sub meter.</t>
  </si>
  <si>
    <t>MålerNavn</t>
  </si>
  <si>
    <t>Aktuelt måler navn. Dette felt bruges til at skelne mellem hovedmåler og bimåler</t>
  </si>
  <si>
    <t>Meter. Meter Constant. Text</t>
  </si>
  <si>
    <t>Factor, the meterstand must multiplies with to come up with the consumption.</t>
  </si>
  <si>
    <t>1.000</t>
  </si>
  <si>
    <t>MålerKonstant</t>
  </si>
  <si>
    <t>Faktor, som målerstanden skal ganges med for at give forbruget.</t>
  </si>
  <si>
    <t>Meter. Meter Constant Code. Code</t>
  </si>
  <si>
    <t>The formula to use, when the value i MeterConstant is used.</t>
  </si>
  <si>
    <t>Factor</t>
  </si>
  <si>
    <t>MålerKonstantKode</t>
  </si>
  <si>
    <t>Angiver den ”formel” man skal bruge når værdien i MeterConstant benyttes. (i tilfældet ovenfor ganges målingen med 1).</t>
  </si>
  <si>
    <t>urn:oioubl:codelist:meterconstantcode-1.0</t>
  </si>
  <si>
    <t>The sum of the total consumpted quantity calculated from the meterreading</t>
  </si>
  <si>
    <t>Belongs to MeterReding?</t>
  </si>
  <si>
    <t>Meter Reading</t>
  </si>
  <si>
    <t>Indicatation of whitch method of reading there are used.</t>
  </si>
  <si>
    <t>Manuel</t>
  </si>
  <si>
    <t>MålerAflæsningsMetode</t>
  </si>
  <si>
    <t>Angivelse af hvilke aflæsningsmetode der er brugt</t>
  </si>
  <si>
    <t>Meter. Meter Reading Method Code. Code</t>
  </si>
  <si>
    <t>Indicatation of the code, whitch refer to the method of reading there are used.</t>
  </si>
  <si>
    <t>Estimated</t>
  </si>
  <si>
    <t>MålerAflæsningsMetodeKode</t>
  </si>
  <si>
    <t>Koden for hvilke aflæsningsmetode der er brugt</t>
  </si>
  <si>
    <t>urn:oioubl:codelist:MeterReadingMethodCode:1.0</t>
  </si>
  <si>
    <t>Comments in relation to the meterreading.</t>
  </si>
  <si>
    <t>The last stated meterstand is estimated</t>
  </si>
  <si>
    <t>MålerAflæsningsKommentar</t>
  </si>
  <si>
    <t>Den sidst angivet målerstand er estimeret.</t>
  </si>
  <si>
    <t xml:space="preserve">Her kan angives diverse kommentar tilknyttet måler aflæsningen </t>
  </si>
  <si>
    <t>Meter. Meter Reading</t>
  </si>
  <si>
    <t>Readings of the meterstand on the current meter</t>
  </si>
  <si>
    <t>MålerAflæsning</t>
  </si>
  <si>
    <t>Aflæsninger af målerstand på den pågældende måler</t>
  </si>
  <si>
    <t>Meter Reading. Details</t>
  </si>
  <si>
    <t>Statement of the meterreading type</t>
  </si>
  <si>
    <t>MålerAflæsningsType</t>
  </si>
  <si>
    <t>Angivelse af måleraflæsnings type</t>
  </si>
  <si>
    <t>SupplyTypeCode? Does it belongs to Meter?</t>
  </si>
  <si>
    <t>Meter Reading. Meter Reading Type Code. Code</t>
  </si>
  <si>
    <t>Meter Reading Type</t>
  </si>
  <si>
    <t>Statement of the meterreading type code</t>
  </si>
  <si>
    <t>MålerAflæsningsTypeKode</t>
  </si>
  <si>
    <t>Angivelse af måleraflæsnings type koden</t>
  </si>
  <si>
    <t>urn:oioubl:codelist:meterreadingtypecode-1.0</t>
  </si>
  <si>
    <t>Previous</t>
  </si>
  <si>
    <t>Statement of the ealiere meterreading</t>
  </si>
  <si>
    <t>2006-09-01</t>
  </si>
  <si>
    <t>TidligereMålerAflæsningsDato</t>
  </si>
  <si>
    <t>Datoen på den tidligere måleraflæsningen</t>
  </si>
  <si>
    <t>Stand deleted</t>
  </si>
  <si>
    <t>Statement of the eailere meterreading</t>
  </si>
  <si>
    <t>122604.00</t>
  </si>
  <si>
    <t>TidligereMålerPosition</t>
  </si>
  <si>
    <t>Angivelse af det tidligere målerpunkt</t>
  </si>
  <si>
    <t>Latest</t>
  </si>
  <si>
    <t>Statement of the latest meterreading</t>
  </si>
  <si>
    <t>SenesteMålerAflæsningsDato</t>
  </si>
  <si>
    <t>Datoen på den seneste måleraflæsningen</t>
  </si>
  <si>
    <t>Statement of the latest MeterPoint.</t>
  </si>
  <si>
    <t>128365.00</t>
  </si>
  <si>
    <t>SenesteMålerPosition</t>
  </si>
  <si>
    <t>Angivelse af det seneste målerpunkt</t>
  </si>
  <si>
    <t>Meter Reading. Delivered Quantity. Quantity</t>
  </si>
  <si>
    <t>Cunsumption in the period from PreviousMeterReadingDate to LatestMeterReadingDate.</t>
  </si>
  <si>
    <t>LeveringsMængde</t>
  </si>
  <si>
    <t>Forbrug i perioden fra PreviousMeterReadingDate til LatestMeterReadingDate.</t>
  </si>
  <si>
    <t>Consumption Line. Details</t>
  </si>
  <si>
    <t>Statement of óne product. If you need to specifier more than one product, you must specifier one ChargeableConsumptionLine for each product. This could for exampel be necesarry if the customer have to pay both for the cables and the internet connection.</t>
  </si>
  <si>
    <t>Consumption Line. Identifier</t>
  </si>
  <si>
    <t>Identification of the ConsumptionPoint data linie</t>
  </si>
  <si>
    <t>1</t>
  </si>
  <si>
    <t>Identifikation for forsyningsforbrugslinjen</t>
  </si>
  <si>
    <t>Shoul it be billing document reference?</t>
  </si>
  <si>
    <t xml:space="preserve">This element is used if you for each line in this document "OIOUBL UTS", want to indicate which line on the "OIOUBL Invoice" / "OIOUBL CreditNote", the line is contained in. For examples: If there is a line on the main invoice:  "1 Consumption  xxx £", and in the"OIOUBL UTS" document there is 20 different lines, there together make up the consumption, then you make up ”Consumption” in the  element ParentDocumentReferenceID </t>
  </si>
  <si>
    <t>ReferenceID</t>
  </si>
  <si>
    <t>Forbrug</t>
  </si>
  <si>
    <t xml:space="preserve">Dette felt bruges hvis man for en linje i dette "OIOUBL UTS" dokument, og ønsker at indikere hvilken linje på hovedfakturaen "OIOUBL Invoice" linjen er indeholdt i. For eksempel: Hvis man på hovedfakturaen har en linje:
"1 Forbrug  xxx kr", og man i "OIOUBL UTS" har f.eks. 20 forskellige linjer, der tilsammen udgør forbruget, så angiver man for hver ”Forbrug” i feltet ParentDocumentReferenceID </t>
  </si>
  <si>
    <t>Consumption Line. Invoiced Quantity. Quantity</t>
  </si>
  <si>
    <t>Invoiced</t>
  </si>
  <si>
    <t>The invoiced quantity</t>
  </si>
  <si>
    <t>5761</t>
  </si>
  <si>
    <t>FaktureretMængde</t>
  </si>
  <si>
    <t>Den fakturerede mængde / antal</t>
  </si>
  <si>
    <t>Line Extension</t>
  </si>
  <si>
    <t>The line amount including discount</t>
  </si>
  <si>
    <t>2049.76</t>
  </si>
  <si>
    <t>LinieBeløb</t>
  </si>
  <si>
    <t>Linjebeløbet inklusiv rabat</t>
  </si>
  <si>
    <t>Consumption Line. Period</t>
  </si>
  <si>
    <t>Information about a period of time</t>
  </si>
  <si>
    <t>Periode</t>
  </si>
  <si>
    <t>Oplysninger om en tidsperiode.</t>
  </si>
  <si>
    <t>Consumption Line. Delivery</t>
  </si>
  <si>
    <t>Delivery</t>
  </si>
  <si>
    <t>An association to delivery.</t>
  </si>
  <si>
    <t>Levering</t>
  </si>
  <si>
    <t>Oplysninger vedrørende levering</t>
  </si>
  <si>
    <t>Consumption Line. Allowance Charge</t>
  </si>
  <si>
    <t>An association to Allowances and Charges that apply to the UtilityStatement as a whole.</t>
  </si>
  <si>
    <t>Oplysninger vedrørende rabatter og gebyrer der tillægges forbrugsstedslinjen</t>
  </si>
  <si>
    <t>Consumption Line. Tax Total</t>
  </si>
  <si>
    <t>Oplysninger vedrørende skatter og afgifter</t>
  </si>
  <si>
    <t>Utility Item</t>
  </si>
  <si>
    <t>Informations about a product of consumption</t>
  </si>
  <si>
    <t>ForsyningsVare</t>
  </si>
  <si>
    <t>Oplysninger vedrørende forsyningsvare</t>
  </si>
  <si>
    <t>Consumption Line. Price</t>
  </si>
  <si>
    <t>Price</t>
  </si>
  <si>
    <t>Information about the price</t>
  </si>
  <si>
    <t>Pris</t>
  </si>
  <si>
    <t>Oplysninger om pris</t>
  </si>
  <si>
    <t>Man kan kun vælge at bruge klassen Price ELLER UnstructuredPrice. Og en af disse klasser SKAL være udfyldt.</t>
  </si>
  <si>
    <t>what is this for? Why not use the basequantity in price or axtend the price?</t>
  </si>
  <si>
    <t>Consumption Line. Unstructured Price</t>
  </si>
  <si>
    <t>Unstructured Price</t>
  </si>
  <si>
    <t>This class is a alternative to the class Price, and it contain a Tele line</t>
  </si>
  <si>
    <t>StruktureretPris</t>
  </si>
  <si>
    <t>Denne klasse anvendes som alternativ til klassen Price, og den rummer en Tele Linje</t>
  </si>
  <si>
    <t>Utility Item. Details</t>
  </si>
  <si>
    <t>Denne klasse indeholder oplysninger vedrørende en forsyningsvare.</t>
  </si>
  <si>
    <t>Should it be mandatory?</t>
  </si>
  <si>
    <t>Utility Item. Identifier</t>
  </si>
  <si>
    <t>Identification of the consumption product</t>
  </si>
  <si>
    <t>Identifikation af forsyningsvaren</t>
  </si>
  <si>
    <t>is this subscriber party?</t>
  </si>
  <si>
    <t>Utility Item. Subscriber Identifier. Identifier</t>
  </si>
  <si>
    <t>Identifikation af abonnementstypen</t>
  </si>
  <si>
    <t>AbonnementIDTypeKode</t>
  </si>
  <si>
    <t>Utility Item. Description. Text</t>
  </si>
  <si>
    <t>Desciption of the consumption product</t>
  </si>
  <si>
    <t>Basis price quarter (5.761 kWh a 35,58 øre)</t>
  </si>
  <si>
    <t>Basispris Kvartal (5.761 kWh a 35,58 øre)</t>
  </si>
  <si>
    <t>Beskrivelse af forsyningsvaren</t>
  </si>
  <si>
    <t>Pack</t>
  </si>
  <si>
    <t>The unit packaging quantity</t>
  </si>
  <si>
    <t>PakkeMængde</t>
  </si>
  <si>
    <t>Mængden i pakkeenheden</t>
  </si>
  <si>
    <t>Numeric</t>
  </si>
  <si>
    <t>The number of items in a pack</t>
  </si>
  <si>
    <t>PakkeStørrelse</t>
  </si>
  <si>
    <t>Antallet af varer i en pakke</t>
  </si>
  <si>
    <t>Description of the  of the consumption product type</t>
  </si>
  <si>
    <t>ForbrugsType</t>
  </si>
  <si>
    <t>Beskrivelse af forsyningsvaretypen</t>
  </si>
  <si>
    <t>Description does not fit with values</t>
  </si>
  <si>
    <t>Consumption Type</t>
  </si>
  <si>
    <t>Description of the  of the consumption product type as a code</t>
  </si>
  <si>
    <t>ForbrugsTypeKode</t>
  </si>
  <si>
    <t>Angiver arten af forbrugsafgiften</t>
  </si>
  <si>
    <t>urn:oioubl:codelist:ConsumptionTypeCode:1.0</t>
  </si>
  <si>
    <t>Current</t>
  </si>
  <si>
    <t>Charge</t>
  </si>
  <si>
    <t>Information of the actual paymentstype</t>
  </si>
  <si>
    <t>AktuelBetalingsType</t>
  </si>
  <si>
    <t>Angivelse af den aktuelle betalingstype</t>
  </si>
  <si>
    <t>mixed type code</t>
  </si>
  <si>
    <t>Charge Type</t>
  </si>
  <si>
    <t>Information of the actual paymentstype code</t>
  </si>
  <si>
    <t>AktuelBetalingsTypeKode</t>
  </si>
  <si>
    <t>Angivelse af den aktuelle betalingstype koden</t>
  </si>
  <si>
    <t>urn:oioubl:codelist:CurrentChargeType:1.0</t>
  </si>
  <si>
    <t>One Time</t>
  </si>
  <si>
    <t>Information about the one-time payment type</t>
  </si>
  <si>
    <t>EngangsBetalingsType</t>
  </si>
  <si>
    <t>Angivelse af engangs betalingstype</t>
  </si>
  <si>
    <t>Information about the one-time payment type code</t>
  </si>
  <si>
    <t>EngangsBetalingsTypeKode</t>
  </si>
  <si>
    <t>Angivelse af engangs betalingstype koden</t>
  </si>
  <si>
    <t>urn:oioubl:codelist:OneTimeChargeType:1.0</t>
  </si>
  <si>
    <t>Utility Item. Tax Category</t>
  </si>
  <si>
    <t>Tax Category</t>
  </si>
  <si>
    <t>An association to Tax Category</t>
  </si>
  <si>
    <t>AfgifftsKategori</t>
  </si>
  <si>
    <t>Oplysninger vedrørende afgift kategorien</t>
  </si>
  <si>
    <t>Utility Item. Contract</t>
  </si>
  <si>
    <t>Contract</t>
  </si>
  <si>
    <t>Informations about the contract.</t>
  </si>
  <si>
    <t>Kontrakt</t>
  </si>
  <si>
    <t>Oplysninger vedrørende kontrakter</t>
  </si>
  <si>
    <t>Is this a price?</t>
  </si>
  <si>
    <t>Unstructured Price. Details</t>
  </si>
  <si>
    <t>Unstructured Price. Price Amount. Quantity</t>
  </si>
  <si>
    <t>Statement for the price amount</t>
  </si>
  <si>
    <t>PrisBeløb</t>
  </si>
  <si>
    <t>Det samlede pris beløb</t>
  </si>
  <si>
    <t>Statement for the time amount</t>
  </si>
  <si>
    <t>TidsForbrug</t>
  </si>
  <si>
    <t>Den samlede tidsforbrugs mængde</t>
  </si>
  <si>
    <t>Consumption Report. Details</t>
  </si>
  <si>
    <t>Consumption Report. Identifier</t>
  </si>
  <si>
    <t>Identification of the consumption report</t>
  </si>
  <si>
    <t>n/a</t>
  </si>
  <si>
    <t>Identifikation af forbrugsrapporten</t>
  </si>
  <si>
    <t>Identification of the consumption type</t>
  </si>
  <si>
    <t>Angivelse af forbrugstypen</t>
  </si>
  <si>
    <t>Specfication of the consumption type as a code</t>
  </si>
  <si>
    <t>Consumption Report. Description. Text</t>
  </si>
  <si>
    <t>Description of the consumption report</t>
  </si>
  <si>
    <t>This report contain the latest year consumption</t>
  </si>
  <si>
    <t>Denne rapport dækker over det seneste års forbrug</t>
  </si>
  <si>
    <t>Beskrivelse af forbrugsrapporten</t>
  </si>
  <si>
    <t>Consumed</t>
  </si>
  <si>
    <t>Statement of the total consumpted quantity, witch the report inclued</t>
  </si>
  <si>
    <t>20479.00</t>
  </si>
  <si>
    <t>TotalForbrugsMængde</t>
  </si>
  <si>
    <t>Angivelse af den total forbrugte mængde i perioden, som rapporten dækker</t>
  </si>
  <si>
    <t>Basic</t>
  </si>
  <si>
    <t>Statement of the total consumpted quantity, witch is normative for analogous users.</t>
  </si>
  <si>
    <t>20000.00</t>
  </si>
  <si>
    <t>BasisForbrugsMængde</t>
  </si>
  <si>
    <t>Angivelse af den totale forbrugte mængde, som er normsættende for tilsvarende forbrugere. Kan anvendese som sammenligningsgrundlag.</t>
  </si>
  <si>
    <t>Corrected from Occupant Numerics</t>
  </si>
  <si>
    <t>Resident</t>
  </si>
  <si>
    <t>Occupants</t>
  </si>
  <si>
    <t>The number of people living in the residence</t>
  </si>
  <si>
    <t>AntalBeboere</t>
  </si>
  <si>
    <t>4</t>
  </si>
  <si>
    <t>Antallet af beborere i hustanden</t>
  </si>
  <si>
    <t>Consumers</t>
  </si>
  <si>
    <t>Energy Level</t>
  </si>
  <si>
    <t>Statement of the consumers energylevel compared to the Recidencetype and the number of people living in the residence. - as a code</t>
  </si>
  <si>
    <t>B</t>
  </si>
  <si>
    <t>ForbrugersEnergiNiveauKode</t>
  </si>
  <si>
    <t>Angivelse af forbrugerens energiniveau i forhold til beboelsestype antal beboere som kode</t>
  </si>
  <si>
    <t>urn:oioubl:codelist:ConsumersEnergyLevelCode:1.0</t>
  </si>
  <si>
    <t>Energy</t>
  </si>
  <si>
    <t>Level</t>
  </si>
  <si>
    <t>Statement of the consumers energylevel compared to the Recidencetype and the number of people living in the residence. - as a plain text.</t>
  </si>
  <si>
    <t>Middel</t>
  </si>
  <si>
    <t>ForbrugersEnergiNiveauTekst</t>
  </si>
  <si>
    <t>Angivelse af forbrugerens energiniveau som tekst</t>
  </si>
  <si>
    <t>Residence</t>
  </si>
  <si>
    <t>Statement of the residence type as plain text</t>
  </si>
  <si>
    <t>House</t>
  </si>
  <si>
    <t>BoligType</t>
  </si>
  <si>
    <t>Hus</t>
  </si>
  <si>
    <t>Angivelse af beboelsestype som tekst</t>
  </si>
  <si>
    <t>Residence Type</t>
  </si>
  <si>
    <t>Statement of the residence type as a code</t>
  </si>
  <si>
    <t>BoligTypeKode</t>
  </si>
  <si>
    <t>Angivelse af beboelsestype som kode</t>
  </si>
  <si>
    <t>urn:oioubl:codelist:ResidenceTypeCode:1.0</t>
  </si>
  <si>
    <t>Heating Type</t>
  </si>
  <si>
    <t>Statement of the heatingtype as plain text</t>
  </si>
  <si>
    <t>District heating</t>
  </si>
  <si>
    <t>OpvarmningsType</t>
  </si>
  <si>
    <t>Fjernvarme</t>
  </si>
  <si>
    <t>Angivelse opvarmningstype som tekst</t>
  </si>
  <si>
    <t>Statement of the heatingtype as a code.</t>
  </si>
  <si>
    <t>DistrictHeating</t>
  </si>
  <si>
    <t>OpvarmningsTypeKode</t>
  </si>
  <si>
    <t>Angivelse af opvarmningstype som kode</t>
  </si>
  <si>
    <t>urn:oioubl:codelist:HeatingTypeCode:1.0</t>
  </si>
  <si>
    <t>Consumption Report. Period</t>
  </si>
  <si>
    <t>Information about the consumption period</t>
  </si>
  <si>
    <t>Oplysninger om forbrugs perioden</t>
  </si>
  <si>
    <t>Consumption Report. Guidance Document Reference. Document Reference</t>
  </si>
  <si>
    <t>Guidance</t>
  </si>
  <si>
    <t>An association to a guide document that explains the report</t>
  </si>
  <si>
    <t>VejledningsDokumentReference</t>
  </si>
  <si>
    <t>Reference til vejledning af, hvorledes rapporten skal forståes</t>
  </si>
  <si>
    <t>Consumption Report. Document Reference</t>
  </si>
  <si>
    <t>A reference to the report in an other document format or another kind of reference</t>
  </si>
  <si>
    <t>DokumentReference</t>
  </si>
  <si>
    <t>Reference til rapporten som andet format eller evt. anden reference</t>
  </si>
  <si>
    <t>Consumption Report. Consumption Report Reference</t>
  </si>
  <si>
    <t>Consumption Report Reference</t>
  </si>
  <si>
    <t>Informations about ealiere reports, for exampel last years consumption</t>
  </si>
  <si>
    <t>ForbrugsRapportReference</t>
  </si>
  <si>
    <t>Oplysninger vedrørende tidligere rapporter, fx sidste års forbrug.</t>
  </si>
  <si>
    <t>Consumption Report. Consumption History</t>
  </si>
  <si>
    <t>Consumption History</t>
  </si>
  <si>
    <t>Informations about the consumption developement.</t>
  </si>
  <si>
    <t>UdviklingIForbrug</t>
  </si>
  <si>
    <t>Oplysninger vedrørende forbrugsudvikling</t>
  </si>
  <si>
    <t>Consumption Report Reference. Details</t>
  </si>
  <si>
    <t>ForbrugsReportReference</t>
  </si>
  <si>
    <t>Rerefence til en ForbrugsReport</t>
  </si>
  <si>
    <t>Consumption Report Reference. Consumption Report. Identifier</t>
  </si>
  <si>
    <t>Report</t>
  </si>
  <si>
    <t>Identification of the Consumption report referred.</t>
  </si>
  <si>
    <t>Identifikation af den refererede forbrugsrapport</t>
  </si>
  <si>
    <t>Statement of the consumptiontype</t>
  </si>
  <si>
    <t>Statement of the consumptiontype as a code</t>
  </si>
  <si>
    <t>Angivelse af forbrugstypen som kode</t>
  </si>
  <si>
    <t>Statement of the total consumpted quantity in the period the report are including</t>
  </si>
  <si>
    <t>TotalForbrugtMængde</t>
  </si>
  <si>
    <t>Consumption Report Reference. Period</t>
  </si>
  <si>
    <t>The consumption period</t>
  </si>
  <si>
    <t>Forbrugs perioden</t>
  </si>
  <si>
    <t>Changed from development i consumption</t>
  </si>
  <si>
    <t>Development In Consumption. Details</t>
  </si>
  <si>
    <t>Statement of the consumpted quantity</t>
  </si>
  <si>
    <t>7621.00</t>
  </si>
  <si>
    <t>Mængde</t>
  </si>
  <si>
    <t>Angivelse af forbrugt mængde</t>
  </si>
  <si>
    <t>Consumption Level</t>
  </si>
  <si>
    <t>Statement of the consumptionlevel as a code</t>
  </si>
  <si>
    <t>ForbrugsNiveauKode</t>
  </si>
  <si>
    <t>Angivelse af forbrugsniveauet som kode</t>
  </si>
  <si>
    <t>Statement of the consumptionllevel as plain tekst</t>
  </si>
  <si>
    <t>Average</t>
  </si>
  <si>
    <t>ForbrugsNiveau</t>
  </si>
  <si>
    <t>Angivelse af forbrugniveauet som tekst</t>
  </si>
  <si>
    <t>Consumption History. Description. Text</t>
  </si>
  <si>
    <t>Description of the consumption development as plain text</t>
  </si>
  <si>
    <t>2004/2005</t>
  </si>
  <si>
    <t>Beskrivelse af forbrugsudviklingen som tekst</t>
  </si>
  <si>
    <t>Consumption History. Period</t>
  </si>
  <si>
    <t>The Consumption period</t>
  </si>
  <si>
    <t>On Account Payment. Details</t>
  </si>
  <si>
    <t>The coming planned a conto payments</t>
  </si>
  <si>
    <t>The quantity utilize during the period to be paid for.</t>
  </si>
  <si>
    <t>5745.00</t>
  </si>
  <si>
    <t>EstimeretForbrugtMængde</t>
  </si>
  <si>
    <t>Mængden brugt i perioden der skal betales for.</t>
  </si>
  <si>
    <t>On Account Payment. Note. Text</t>
  </si>
  <si>
    <t>Free-form text explaining the usage of Account Payment.</t>
  </si>
  <si>
    <t>We make a reservation for price regulations. You will receive you next yearly statement about one year from today.</t>
  </si>
  <si>
    <t>Vi tager forbehold for prisændringer. Du modtager din næste årsopgørelse om cirka et år.</t>
  </si>
  <si>
    <t>I fri tekst form beskrives brugen af Account Payment</t>
  </si>
  <si>
    <t>On Account Payment. Period</t>
  </si>
  <si>
    <t>Information about a Period of time</t>
  </si>
  <si>
    <t>On Account Payment. Planned_ Settlement. Settlement</t>
  </si>
  <si>
    <t>Planned</t>
  </si>
  <si>
    <t>Settlement</t>
  </si>
  <si>
    <t>Informations about related planned payments</t>
  </si>
  <si>
    <t>PlanlagteBetalinger</t>
  </si>
  <si>
    <t>Oplysninger vedrørende planlagte betalinger</t>
  </si>
  <si>
    <t>Settlement. Details</t>
  </si>
  <si>
    <t>Settlement. Due Date. Date</t>
  </si>
  <si>
    <t>Due</t>
  </si>
  <si>
    <t>Statement of the date related to the payment</t>
  </si>
  <si>
    <t>BetalingDato</t>
  </si>
  <si>
    <t>Specifikation af betalingsdatoen</t>
  </si>
  <si>
    <t>Settlement. Amount</t>
  </si>
  <si>
    <t>Statement of the amount</t>
  </si>
  <si>
    <t>2474.60</t>
  </si>
  <si>
    <t>Beløb</t>
  </si>
  <si>
    <t>Specifikation af beløbet</t>
  </si>
  <si>
    <t>Energy Tax. Details</t>
  </si>
  <si>
    <t>Energy Tax</t>
  </si>
  <si>
    <t>Informations about specific enery tax and duties.</t>
  </si>
  <si>
    <t>Energiafgift</t>
  </si>
  <si>
    <t>Oplysninger om specifikke energi beskatninger</t>
  </si>
  <si>
    <t>The energytax ID</t>
  </si>
  <si>
    <t>EnergiAfgiftBeskrivelsesID</t>
  </si>
  <si>
    <t>21</t>
  </si>
  <si>
    <t>Energiafgiftens ID</t>
  </si>
  <si>
    <t>urn:oioubl:id:TaxSchemeID:1.2</t>
  </si>
  <si>
    <t>Description of the energytax as a text</t>
  </si>
  <si>
    <t>Electricity duty (excl. Electricity distribution contribution)</t>
  </si>
  <si>
    <t>EnergiAfgiftBeskrivelse</t>
  </si>
  <si>
    <t>Elafgift</t>
  </si>
  <si>
    <t>Beskrivelse af energiafgiften som tekst</t>
  </si>
  <si>
    <t>Statement of the amount for the tax and duties</t>
  </si>
  <si>
    <t>3087.90</t>
  </si>
  <si>
    <t>EnergiAfgiftBeløb</t>
  </si>
  <si>
    <t>Angivelse af beløbet for skat og afgifter</t>
  </si>
  <si>
    <t>On Account</t>
  </si>
  <si>
    <t>Statement of the amount for the tax and duties, who is payed a conto</t>
  </si>
  <si>
    <t>2855.40</t>
  </si>
  <si>
    <t>EnergiAfgiftPåKontoBeløb</t>
  </si>
  <si>
    <t>Angivelse af beløbet for skat og afgifter som betales à conto</t>
  </si>
  <si>
    <t>Balance</t>
  </si>
  <si>
    <t>Statement of the tax amout balace</t>
  </si>
  <si>
    <t>232.49</t>
  </si>
  <si>
    <t>EnergiAfgiftBeløbBalance</t>
  </si>
  <si>
    <t>Angivelse af afgiftens beløbs balance</t>
  </si>
  <si>
    <t>Consumption Average. Details</t>
  </si>
  <si>
    <t xml:space="preserve">The Average price included VAT. 
This clas are suplementary utility Statements, that depending of type of Utility and scenario, needs to be present on a UtilityStatement, in order to meet the legal requirement and/or to give the Buyer proper informations. Note that these suplementary Statements are related to one common ConsumptionPoint as specified in UtilityChargeableConsumption/ConsumptionPoint above. </t>
  </si>
  <si>
    <t>Forbrugsgennemsnit</t>
  </si>
  <si>
    <t>The average amount</t>
  </si>
  <si>
    <t>1.65</t>
  </si>
  <si>
    <t>GennemsnitsBeløb</t>
  </si>
  <si>
    <t>Angivelse af gennemsnitsbeløbet</t>
  </si>
  <si>
    <t>Consumption Average. Description. Text</t>
  </si>
  <si>
    <t>Description of the average amount</t>
  </si>
  <si>
    <t>Average price incl. value added tax per kilowatt-hour in the billing period.</t>
  </si>
  <si>
    <t>Gennemsnitspris inklusiv moms pr. kilowatt-time i regningsperioden.</t>
  </si>
  <si>
    <t>Beskrivelse af forbrugsgennemsnittet</t>
  </si>
  <si>
    <t>Correction. Details</t>
  </si>
  <si>
    <t>Korrektion</t>
  </si>
  <si>
    <t>Denne klasse specificerer korrektion for afkøling af fjernvarmevand.</t>
  </si>
  <si>
    <t>Correction. Correction Type. Text</t>
  </si>
  <si>
    <t>Statement for the correction type</t>
  </si>
  <si>
    <t>Heating Correction</t>
  </si>
  <si>
    <t>KorrektionsType</t>
  </si>
  <si>
    <t>Angivelse af korrektions typen</t>
  </si>
  <si>
    <t>Why not use supply type code?  Why is Water not part of this?</t>
  </si>
  <si>
    <t>Correction. Correction Type Code. Code</t>
  </si>
  <si>
    <t>Correction Type</t>
  </si>
  <si>
    <t>Statement at the code for the correction type</t>
  </si>
  <si>
    <t>HeatingCorrection</t>
  </si>
  <si>
    <t>KorrektionsTypeKode</t>
  </si>
  <si>
    <t>Angivelse af koden for korrektionstypen</t>
  </si>
  <si>
    <t>urn:oioubl:codelist:correctiontypecode-1.0</t>
  </si>
  <si>
    <t>Statement for meter number</t>
  </si>
  <si>
    <t>530071575</t>
  </si>
  <si>
    <t>Angivelse af måler nummer</t>
  </si>
  <si>
    <t>Correction. Gas Pressure. Quantity</t>
  </si>
  <si>
    <t>Gas</t>
  </si>
  <si>
    <t>Pressure</t>
  </si>
  <si>
    <t>Correction of the gas pressure</t>
  </si>
  <si>
    <t>GasTryk</t>
  </si>
  <si>
    <t>Korrektion af gas trykket</t>
  </si>
  <si>
    <t xml:space="preserve">Actual </t>
  </si>
  <si>
    <t>Statement for the actuel heating correction temperature</t>
  </si>
  <si>
    <t>-36.69</t>
  </si>
  <si>
    <t>AktuelTemperaturReducering</t>
  </si>
  <si>
    <t>Angivelse af den aktuelle afkølings temperatur</t>
  </si>
  <si>
    <t>Normal</t>
  </si>
  <si>
    <t>Statement for the standard for heating correction temperature</t>
  </si>
  <si>
    <t>-37.00</t>
  </si>
  <si>
    <t>NormalTemperaturReducering</t>
  </si>
  <si>
    <t>Angivelse af normtallet for afkølings temperaturen</t>
  </si>
  <si>
    <t>Difference</t>
  </si>
  <si>
    <t>Deviation from standard heating correction</t>
  </si>
  <si>
    <t>0.31</t>
  </si>
  <si>
    <t>DifferenceTemperaturReduktionen</t>
  </si>
  <si>
    <t>Angivelse af afvigelsen fra normtallet</t>
  </si>
  <si>
    <t>Correction. Description. Text</t>
  </si>
  <si>
    <t>Description related to the corrections</t>
  </si>
  <si>
    <t>Beskrivelse tilknyttet korrektioner</t>
  </si>
  <si>
    <t>Correction Unit</t>
  </si>
  <si>
    <t>Correction per MWH per degree C</t>
  </si>
  <si>
    <t>0.0000</t>
  </si>
  <si>
    <t>TilpassetEnhed</t>
  </si>
  <si>
    <t>Angivelse af regulering pr. MWh pr. grad C</t>
  </si>
  <si>
    <t>Your consumpt for district heating energy</t>
  </si>
  <si>
    <t>563.6240</t>
  </si>
  <si>
    <t>EnergiForbrug</t>
  </si>
  <si>
    <t>Angivelse af forbrug af fjernvarmeenergi</t>
  </si>
  <si>
    <t>Water</t>
  </si>
  <si>
    <t>Your consumpt for district heating water</t>
  </si>
  <si>
    <t>13212.14</t>
  </si>
  <si>
    <t>VandForbrug</t>
  </si>
  <si>
    <t>Angivelse af forbrug af fjernvarmevand</t>
  </si>
  <si>
    <t>Your correction for heating correction</t>
  </si>
  <si>
    <t>0.00</t>
  </si>
  <si>
    <t>TilpassetBeløb</t>
  </si>
  <si>
    <t>Angivelse af beløbet for korrektion af afkøling</t>
  </si>
  <si>
    <t>Telecommunication Supply Line. Details</t>
  </si>
  <si>
    <t>Telecommunications Supply Line</t>
  </si>
  <si>
    <t>TeleSpecifikationLinie</t>
  </si>
  <si>
    <t>Telecommunications Supply Line. Identifier</t>
  </si>
  <si>
    <t>Identification of the TeleStatement line</t>
  </si>
  <si>
    <t>Identifikation af den telespecifiaktionslinjen</t>
  </si>
  <si>
    <t>The number witch is specified. One phonenumber can have many calls.</t>
  </si>
  <si>
    <t>12345678</t>
  </si>
  <si>
    <t>TelefonNummer</t>
  </si>
  <si>
    <t>Nummeret der specificeres opkald for. Et telefonnummer kan have mange opkald</t>
  </si>
  <si>
    <t>Telecommunications Supply Line. Description. Text</t>
  </si>
  <si>
    <t>Additional informations</t>
  </si>
  <si>
    <t>Yderligere oplysninger</t>
  </si>
  <si>
    <t>Beskivelse af, hvad hvad der specificeres.</t>
  </si>
  <si>
    <t>Telecommunications Supply Line. Line Extension Amount. Amount</t>
  </si>
  <si>
    <t>Statement of the line amount</t>
  </si>
  <si>
    <t>542.44</t>
  </si>
  <si>
    <t>LinjeBeløb</t>
  </si>
  <si>
    <t>Angivelse af linjebeløbet</t>
  </si>
  <si>
    <t>”Tele” removed</t>
  </si>
  <si>
    <t>Exchange Rate</t>
  </si>
  <si>
    <t>Information related to tele exchange  rate</t>
  </si>
  <si>
    <t>TeleVekselKurs</t>
  </si>
  <si>
    <t>Oplysninger vedrørende VekselKurs.</t>
  </si>
  <si>
    <t>Telecommunications Supply Line. Allowance Charge</t>
  </si>
  <si>
    <t>Telecommunications Supply Line. Tax Total</t>
  </si>
  <si>
    <t>Oplysninger vedrørende afgiftstotal for specifikke afgiftstyper</t>
  </si>
  <si>
    <t>Telecommunications Supply Line. Telecommunications Service</t>
  </si>
  <si>
    <t>Telecommunications Service</t>
  </si>
  <si>
    <t>Informations about each call</t>
  </si>
  <si>
    <t>Opkald</t>
  </si>
  <si>
    <t>Oplysninger vedrørende de enkelte opkald</t>
  </si>
  <si>
    <t>Telecommunistions Service. Details</t>
  </si>
  <si>
    <t>Informations about each Telecommunications Service</t>
  </si>
  <si>
    <t>Information about the date for the call</t>
  </si>
  <si>
    <t>2008-01-01</t>
  </si>
  <si>
    <t>OpkaldsDato</t>
  </si>
  <si>
    <t>Angivelse af opkalds datoen</t>
  </si>
  <si>
    <t>Information about the time for the call</t>
  </si>
  <si>
    <t>00:01:00</t>
  </si>
  <si>
    <t>OpkaldsTid</t>
  </si>
  <si>
    <t>Angivelse af opkalds tidspunktet</t>
  </si>
  <si>
    <t>'Phone' changed</t>
  </si>
  <si>
    <t>Telecommunications Service. Service Number Called. Text</t>
  </si>
  <si>
    <t>Service Number</t>
  </si>
  <si>
    <t>Called</t>
  </si>
  <si>
    <t>Information about the phone number called</t>
  </si>
  <si>
    <t>12345679</t>
  </si>
  <si>
    <t>OpkaldtTelefonNummer</t>
  </si>
  <si>
    <t>Angivelse af det kaldte telefonnummer</t>
  </si>
  <si>
    <t>”Tele” changed</t>
  </si>
  <si>
    <t>Category</t>
  </si>
  <si>
    <t>Information about  the tele category</t>
  </si>
  <si>
    <t>Subscription</t>
  </si>
  <si>
    <t>TelefonKategori</t>
  </si>
  <si>
    <t>Angivelse af telefon kategorien</t>
  </si>
  <si>
    <t>Statement of the tele category code</t>
  </si>
  <si>
    <t>TelefonKategoriKode</t>
  </si>
  <si>
    <t>Angivelse af koden for telefonkategorien</t>
  </si>
  <si>
    <t>urn:oioubl:codelist:TeleCategoryCode:1.0</t>
  </si>
  <si>
    <t>Movie</t>
  </si>
  <si>
    <t>Title</t>
  </si>
  <si>
    <t>Information about a movie title</t>
  </si>
  <si>
    <t>The Matrix</t>
  </si>
  <si>
    <t>FilmTitel</t>
  </si>
  <si>
    <t>Angivelse af film titlen</t>
  </si>
  <si>
    <t>Telecommunications Service. Roaming Partner Name. Text</t>
  </si>
  <si>
    <t>Roarning Partner</t>
  </si>
  <si>
    <t>Statement of the roarning partner name</t>
  </si>
  <si>
    <t>MellemLeverandørNavn</t>
  </si>
  <si>
    <t>Angivelse mellem-leverandør af nettet i udlandet</t>
  </si>
  <si>
    <t>Pay Per View</t>
  </si>
  <si>
    <t>Note about the pay per view</t>
  </si>
  <si>
    <t>BealingPerGennemsyn</t>
  </si>
  <si>
    <t>Note vedrørende PayPerView</t>
  </si>
  <si>
    <t>Information about number of calls</t>
  </si>
  <si>
    <t>Angivelse af antal opkald</t>
  </si>
  <si>
    <t>Call</t>
  </si>
  <si>
    <t>Information about tele calls</t>
  </si>
  <si>
    <t>CallAttempt</t>
  </si>
  <si>
    <t>TelefonOpkald</t>
  </si>
  <si>
    <t>Opkaldsforsøg</t>
  </si>
  <si>
    <t>Angivelse af telefonopkaldet</t>
  </si>
  <si>
    <t>Statement of the tele call code</t>
  </si>
  <si>
    <t>TelefonOpkaldsKode</t>
  </si>
  <si>
    <t>Angivelse af koden for telefonopkaldet</t>
  </si>
  <si>
    <t>urn:oioubl:codelist:TeleCallCode:1.0</t>
  </si>
  <si>
    <t>Can this be Price?</t>
  </si>
  <si>
    <t>Telecommunications Service. Call Base_ Amount. Amount</t>
  </si>
  <si>
    <t>Call Base</t>
  </si>
  <si>
    <t>The amount to be payed as the base for one call</t>
  </si>
  <si>
    <t>StykPrisBeløb</t>
  </si>
  <si>
    <t>Angivelse af stykprisen for et opkald</t>
  </si>
  <si>
    <t>Telecommunications Service. Call Extension_ Amount. Amount</t>
  </si>
  <si>
    <t>Call Extension</t>
  </si>
  <si>
    <t>The amount to be payed for the call</t>
  </si>
  <si>
    <t>SamletOpkaldsBeløb</t>
  </si>
  <si>
    <t>Angivelse af den samlede pris for opkaldet</t>
  </si>
  <si>
    <t>Are these allowance charges (for time)?</t>
  </si>
  <si>
    <t>Telecommunications Service. Price</t>
  </si>
  <si>
    <t>The duty for the time consumption</t>
  </si>
  <si>
    <t>TidsAfgift</t>
  </si>
  <si>
    <t>Oplysninger vedrørende afgifter for tidsforbruget</t>
  </si>
  <si>
    <t>Telecommunications Service. Country</t>
  </si>
  <si>
    <t>Country</t>
  </si>
  <si>
    <t>An association to Country.</t>
  </si>
  <si>
    <t>1.0</t>
  </si>
  <si>
    <t>Land</t>
  </si>
  <si>
    <t>Oplysninger vedrørende land</t>
  </si>
  <si>
    <t>Telecommunications Service. Exchange Rate</t>
  </si>
  <si>
    <t>Telecommunications Service. Allowance Charge</t>
  </si>
  <si>
    <t>Telecommunications Service. Tax Total</t>
  </si>
  <si>
    <t>Are these allowance charges (for calls)?</t>
  </si>
  <si>
    <t>Telecommunications Service. Call Duty. Duty</t>
  </si>
  <si>
    <t>Duty</t>
  </si>
  <si>
    <t>The duty for calls</t>
  </si>
  <si>
    <t>OpkaldsAfgift</t>
  </si>
  <si>
    <t>Oplysninger vedrørende opkalds afgifter</t>
  </si>
  <si>
    <t>Telecommunications Service. Time Duty. Duty</t>
  </si>
  <si>
    <t>Are these allowance charges?</t>
  </si>
  <si>
    <t>Duty. Details</t>
  </si>
  <si>
    <t>Statement of duties - both call duties and time duties.</t>
  </si>
  <si>
    <t>Afgift</t>
  </si>
  <si>
    <t>Klassen indeholder specifikation af afgifter, herunder både opkaldsafgifter samt afgifter for tidsforbruget. Klassen er valgfri og kan forbindes n antal gange per Telecommunications Service.</t>
  </si>
  <si>
    <t>Duty. Amount. Amount</t>
  </si>
  <si>
    <t>The duty amount</t>
  </si>
  <si>
    <t>88.23</t>
  </si>
  <si>
    <t>Angivelse af afgift beløbet</t>
  </si>
  <si>
    <t>Duty. Duty. Text</t>
  </si>
  <si>
    <t>The duty</t>
  </si>
  <si>
    <t>ConnectionFee</t>
  </si>
  <si>
    <t>Opkaldsafgift</t>
  </si>
  <si>
    <t>Angivelse af afgiften</t>
  </si>
  <si>
    <t>The duty code</t>
  </si>
  <si>
    <t>AfgiftsKode</t>
  </si>
  <si>
    <t>Angivelse af koden på afgiften</t>
  </si>
  <si>
    <t>urn:oioubl:codelist:Dutycode:1.0</t>
  </si>
  <si>
    <t>Duty. Tax Category</t>
  </si>
  <si>
    <t>AfgiftsKategori</t>
  </si>
  <si>
    <t>Utility Statement. Profile Identifier. Identifier</t>
  </si>
  <si>
    <t>Utility Statement. Copy_ Indicator. Indicator</t>
  </si>
  <si>
    <t>Utility Statement. UUID. Identifier</t>
  </si>
  <si>
    <t>Utility Statement. Buyer_ Customer Party. Customer Party</t>
  </si>
  <si>
    <t>Utility Statement. Main_ On Account Payment. On Account Payment</t>
  </si>
  <si>
    <t>Subscriber Consumption. Energy Water Supply Code. Code</t>
  </si>
  <si>
    <t>Subscriber Consumption. Energy Water Supply Identifier. Identifier</t>
  </si>
  <si>
    <t>Subscriber Consumption. Total_ Metered Quantity. Quantity</t>
  </si>
  <si>
    <t>Metered</t>
  </si>
  <si>
    <t>Subscriber Consumption. Consumption</t>
  </si>
  <si>
    <t>Consumption. Legal_ Monetary Total</t>
  </si>
  <si>
    <t>Energy Water</t>
  </si>
  <si>
    <t>Energy Water Supply. Energy Water_ Correction</t>
  </si>
  <si>
    <t>Telecommunications Supply Type</t>
  </si>
  <si>
    <t>Supplier Party</t>
  </si>
  <si>
    <t>Supplier Consumption. Utility_ Supplier Party. Supplier Party</t>
  </si>
  <si>
    <t>Supplier Consumption. Utility_ Customer Party. Customer Party</t>
  </si>
  <si>
    <t>Supplier Consumption. Consumption</t>
  </si>
  <si>
    <t>Consumption Point. Total_Delivered Quantity. Quantity</t>
  </si>
  <si>
    <t>Telecommunications Supply. Privacy Code. Code</t>
  </si>
  <si>
    <t>can this be attributes of the ID typee?</t>
  </si>
  <si>
    <t>Web Site Access</t>
  </si>
  <si>
    <t>Consumption Point. Web Site Access</t>
  </si>
  <si>
    <t>Web Site Access. Details</t>
  </si>
  <si>
    <t>Web Site Access. URI. Identifier</t>
  </si>
  <si>
    <t>Web Site Access. Password. Text</t>
  </si>
  <si>
    <t>Web Site Access. Login. Text</t>
  </si>
  <si>
    <t>Identifier Type</t>
  </si>
  <si>
    <t>Meter Reading Method</t>
  </si>
  <si>
    <t>Meter. Total_Delivered Quantity. Quantity</t>
  </si>
  <si>
    <t>Meter Constant</t>
  </si>
  <si>
    <t>Meter. Number. Text</t>
  </si>
  <si>
    <t>Meter. Name. Text</t>
  </si>
  <si>
    <t>should this be an Identiifer?</t>
  </si>
  <si>
    <t>Meter. Reading Method. Text</t>
  </si>
  <si>
    <t>Meter. Reading Comments. Text</t>
  </si>
  <si>
    <t>Reading Method</t>
  </si>
  <si>
    <t>Reading Comments</t>
  </si>
  <si>
    <t>Meter Reading. Type. Text</t>
  </si>
  <si>
    <t>Reading</t>
  </si>
  <si>
    <t>Meter Reading. Previous_ Reading Date. Date</t>
  </si>
  <si>
    <t>Meter Reading. Previous_ Reading Quantity. Quantity</t>
  </si>
  <si>
    <t>Meter Reading. Latest_ Reading Date. Date</t>
  </si>
  <si>
    <t>Meter Reading. Latest_ Reading Quantity. Quantity</t>
  </si>
  <si>
    <t>Parent Document</t>
  </si>
  <si>
    <t>Line Reference</t>
  </si>
  <si>
    <t>Consumption Line. Parent Document_ Line Reference Identifier . Identifier</t>
  </si>
  <si>
    <t>Consumption Line. Line Extension Amount. Amount</t>
  </si>
  <si>
    <t>Consumption Line. Utility Item</t>
  </si>
  <si>
    <t>Unstructured Price. Time Quantity. Quantity</t>
  </si>
  <si>
    <t>Consumption Report. Consumption Type Code. Code</t>
  </si>
  <si>
    <t>Utility Item. Pack Size Numeric. Numeric</t>
  </si>
  <si>
    <t>Utility Item. Pack Quantity. Quantity</t>
  </si>
  <si>
    <t>Pack Size</t>
  </si>
  <si>
    <t>Utility Item. Consumption Type. Text</t>
  </si>
  <si>
    <t>Utility Item. Consumption Type Code. Code</t>
  </si>
  <si>
    <t>Utility Item. Current_Charge Type. Text</t>
  </si>
  <si>
    <t>Utility Item. One Time_Charge Type. Text</t>
  </si>
  <si>
    <t>Utility Item. Current_Charge Type Code. Code</t>
  </si>
  <si>
    <t>Utility Item. One Time_Charge Type Code. Code</t>
  </si>
  <si>
    <t>Subscriber Identifier</t>
  </si>
  <si>
    <t>Subscriber Identifier Type</t>
  </si>
  <si>
    <t>Utility Item. Subscriber Identifier Type. Text</t>
  </si>
  <si>
    <t>Utility Item. Subscriber Identifier Type Code. Code</t>
  </si>
  <si>
    <t>Consumption Report. Consumption Type. Text</t>
  </si>
  <si>
    <t>Consumption Report. Total_ Consumed Quantity. Quantity</t>
  </si>
  <si>
    <t>Consumption Report. Basic_ Consumed Quantity. Quantity</t>
  </si>
  <si>
    <t>Consumption Report. Consumers_ Energy Level Code. Code</t>
  </si>
  <si>
    <t>Consumption Report. Consumers_ Energy Level. Text</t>
  </si>
  <si>
    <t>Consumption Report. Resident_ Occupants Numeric. Numeric</t>
  </si>
  <si>
    <t>Consumption Report. Residence Type. Text</t>
  </si>
  <si>
    <t>Consumption Report. Residence Type Code. Code</t>
  </si>
  <si>
    <t>Consumption Report. Heating Type. Text</t>
  </si>
  <si>
    <t>Consumption Report. Heating Type Code. Code</t>
  </si>
  <si>
    <t>Consumption Report Reference. Consumption Type Code. Code</t>
  </si>
  <si>
    <t>Consumption Report Reference. Consumption Type. Text</t>
  </si>
  <si>
    <t>Consumption Report Reference. Total Consumed Quantity. Quantity</t>
  </si>
  <si>
    <t>Consumption History. Consumption Level Code. Code</t>
  </si>
  <si>
    <t>Consumption History. Consumption Level. Text</t>
  </si>
  <si>
    <t>On Account Payment. Estimated_ Consumed Quantity. Quantity</t>
  </si>
  <si>
    <t>Consumption History. Quantity</t>
  </si>
  <si>
    <t>Energy Tax. Description Identifier. Identifier</t>
  </si>
  <si>
    <t>Energy Tax. Description. Text</t>
  </si>
  <si>
    <t>Energy Tax. Amount. Amount</t>
  </si>
  <si>
    <t>Energy Tax. On Account Amount. Amount</t>
  </si>
  <si>
    <t>Energy Tax. Balance Amount. Amount</t>
  </si>
  <si>
    <t>Consumption Average. Average Amount. Amount</t>
  </si>
  <si>
    <t>Temperature</t>
  </si>
  <si>
    <t>Reduction</t>
  </si>
  <si>
    <t>Correction. Meter Number. Text</t>
  </si>
  <si>
    <t>Correction. Actual_Temperature Reduction. Quantity</t>
  </si>
  <si>
    <t>Correction. Normal_Temperature Reduction. Quantity</t>
  </si>
  <si>
    <t>Correction. Difference_Temperature Reduction. Quantity</t>
  </si>
  <si>
    <t>Correction. Correction Unit Amount. Amount</t>
  </si>
  <si>
    <t>Correction. Water_ Consumption Quantity. Quantity</t>
  </si>
  <si>
    <t>Correction. Energy_ Consumption Quantity. Quantity</t>
  </si>
  <si>
    <t>Correction. Correction Amount. Amount</t>
  </si>
  <si>
    <t>Telecommunications Supply Line. Exchange Rate</t>
  </si>
  <si>
    <t>Telecommunications Service. Call Date. Date</t>
  </si>
  <si>
    <t>Telecommunications Service. Call Time. Time</t>
  </si>
  <si>
    <t>Service</t>
  </si>
  <si>
    <t>Telecommunications Supply Line. Service Number. Text</t>
  </si>
  <si>
    <t>Telecommunications Service. Telecommunications Service Category Code. Code</t>
  </si>
  <si>
    <t>Telecommunications Service. Movie Title. Text</t>
  </si>
  <si>
    <t>Telecommunications Service. Pay Per View Note. Text</t>
  </si>
  <si>
    <t>Telecommunications Service. Quantity</t>
  </si>
  <si>
    <t>Telecommunications Service. Call. Text</t>
  </si>
  <si>
    <t>Telecommunications Service. Call Code. Code</t>
  </si>
  <si>
    <t>Telecommunications Service. Category. Text</t>
  </si>
  <si>
    <t xml:space="preserve">Telecommunications Service </t>
  </si>
  <si>
    <t>Duty. Duty Code. Code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</si>
</sst>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35">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20"/>
      <name val="Calibri"/>
      <family val="2"/>
    </font>
    <font>
      <b/>
      <sz val="10"/>
      <color indexed="8"/>
      <name val="Arial"/>
      <family val="2"/>
    </font>
    <font>
      <sz val="10"/>
      <color indexed="8"/>
      <name val="Arial"/>
      <family val="2"/>
    </font>
    <font>
      <b/>
      <sz val="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sz val="11"/>
      <color rgb="FFFF0000"/>
      <name val="Calibri"/>
      <family val="2"/>
    </font>
  </fonts>
  <fills count="5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rgb="FFFFFFCC"/>
        <bgColor indexed="64"/>
      </patternFill>
    </fill>
    <fill>
      <patternFill patternType="solid">
        <fgColor indexed="45"/>
        <bgColor indexed="64"/>
      </patternFill>
    </fill>
    <fill>
      <patternFill patternType="solid">
        <fgColor indexed="13"/>
        <bgColor indexed="64"/>
      </patternFill>
    </fill>
    <fill>
      <patternFill patternType="solid">
        <fgColor indexed="31"/>
        <bgColor indexed="64"/>
      </patternFill>
    </fill>
    <fill>
      <patternFill patternType="solid">
        <fgColor indexed="48"/>
        <bgColor indexed="64"/>
      </patternFill>
    </fill>
    <fill>
      <patternFill patternType="solid">
        <fgColor indexed="42"/>
        <bgColor indexed="64"/>
      </patternFill>
    </fill>
    <fill>
      <patternFill patternType="solid">
        <fgColor indexed="30"/>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3" fillId="0" borderId="0" applyNumberFormat="0" applyFill="0" applyBorder="0" applyAlignment="0" applyProtection="0"/>
    <xf numFmtId="0" fontId="24" fillId="34" borderId="0" applyNumberFormat="0" applyBorder="0" applyAlignment="0" applyProtection="0"/>
    <xf numFmtId="0" fontId="0" fillId="35" borderId="1" applyNumberFormat="0" applyAlignment="0" applyProtection="0"/>
    <xf numFmtId="0" fontId="4" fillId="2" borderId="2" applyNumberFormat="0" applyAlignment="0" applyProtection="0"/>
    <xf numFmtId="0" fontId="25" fillId="36" borderId="3" applyNumberFormat="0" applyAlignment="0" applyProtection="0"/>
    <xf numFmtId="0" fontId="26" fillId="37" borderId="4"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28" fillId="38"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7" fillId="3" borderId="2" applyNumberFormat="0" applyAlignment="0" applyProtection="0"/>
    <xf numFmtId="0" fontId="8" fillId="39" borderId="8" applyNumberFormat="0" applyAlignment="0" applyProtection="0"/>
    <xf numFmtId="0" fontId="32" fillId="0" borderId="9" applyNumberFormat="0" applyFill="0" applyAlignment="0" applyProtection="0"/>
    <xf numFmtId="0" fontId="2" fillId="2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21" borderId="0" applyNumberFormat="0" applyBorder="0" applyAlignment="0" applyProtection="0"/>
    <xf numFmtId="0" fontId="2" fillId="43" borderId="0" applyNumberFormat="0" applyBorder="0" applyAlignment="0" applyProtection="0"/>
    <xf numFmtId="0" fontId="9" fillId="44" borderId="0" applyNumberFormat="0" applyBorder="0" applyAlignment="0" applyProtection="0"/>
    <xf numFmtId="0" fontId="0" fillId="45" borderId="10" applyNumberFormat="0" applyFont="0" applyAlignment="0" applyProtection="0"/>
    <xf numFmtId="0" fontId="10" fillId="2" borderId="11" applyNumberFormat="0" applyAlignment="0" applyProtection="0"/>
    <xf numFmtId="0" fontId="11" fillId="0" borderId="12" applyNumberFormat="0" applyFill="0" applyAlignment="0" applyProtection="0"/>
    <xf numFmtId="0" fontId="12"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9" fontId="0" fillId="0" borderId="0" applyFill="0" applyBorder="0" applyAlignment="0" applyProtection="0"/>
    <xf numFmtId="0" fontId="14" fillId="0" borderId="15" applyNumberFormat="0" applyFill="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16" fillId="0" borderId="16" applyNumberFormat="0" applyFill="0" applyAlignment="0" applyProtection="0"/>
    <xf numFmtId="0" fontId="17" fillId="46" borderId="0" applyNumberFormat="0" applyBorder="0" applyAlignment="0" applyProtection="0"/>
    <xf numFmtId="0" fontId="34" fillId="0" borderId="0" applyNumberFormat="0" applyFill="0" applyBorder="0" applyAlignment="0" applyProtection="0"/>
  </cellStyleXfs>
  <cellXfs count="135">
    <xf numFmtId="0" fontId="0" fillId="0" borderId="0" xfId="0" applyAlignment="1">
      <alignment/>
    </xf>
    <xf numFmtId="0" fontId="0" fillId="12" borderId="17" xfId="0" applyFont="1" applyFill="1" applyBorder="1" applyAlignment="1">
      <alignment horizontal="center" wrapText="1"/>
    </xf>
    <xf numFmtId="0" fontId="18" fillId="12" borderId="17" xfId="0" applyFont="1" applyFill="1" applyBorder="1" applyAlignment="1">
      <alignment horizontal="center" wrapText="1"/>
    </xf>
    <xf numFmtId="0" fontId="18" fillId="47" borderId="17" xfId="0" applyFont="1" applyFill="1" applyBorder="1" applyAlignment="1">
      <alignment horizontal="center" wrapText="1"/>
    </xf>
    <xf numFmtId="49" fontId="18" fillId="47" borderId="17" xfId="0" applyNumberFormat="1" applyFont="1" applyFill="1" applyBorder="1" applyAlignment="1">
      <alignment horizontal="center" wrapText="1"/>
    </xf>
    <xf numFmtId="0" fontId="18" fillId="47" borderId="17" xfId="0" applyFont="1" applyFill="1" applyBorder="1" applyAlignment="1">
      <alignment wrapText="1"/>
    </xf>
    <xf numFmtId="49" fontId="18" fillId="47" borderId="17" xfId="0" applyNumberFormat="1" applyFont="1" applyFill="1" applyBorder="1" applyAlignment="1">
      <alignment wrapText="1"/>
    </xf>
    <xf numFmtId="49" fontId="18" fillId="47" borderId="17" xfId="0" applyNumberFormat="1" applyFont="1" applyFill="1" applyBorder="1" applyAlignment="1">
      <alignment wrapText="1"/>
    </xf>
    <xf numFmtId="49" fontId="18" fillId="12" borderId="17" xfId="0" applyNumberFormat="1" applyFont="1" applyFill="1" applyBorder="1" applyAlignment="1">
      <alignment wrapText="1"/>
    </xf>
    <xf numFmtId="0" fontId="0" fillId="48" borderId="0" xfId="0" applyFont="1" applyFill="1" applyBorder="1" applyAlignment="1">
      <alignment horizontal="left"/>
    </xf>
    <xf numFmtId="49" fontId="0" fillId="48" borderId="0" xfId="0" applyNumberFormat="1" applyFont="1" applyFill="1" applyBorder="1" applyAlignment="1">
      <alignment/>
    </xf>
    <xf numFmtId="0" fontId="0" fillId="48" borderId="0" xfId="0" applyFont="1" applyFill="1" applyBorder="1" applyAlignment="1">
      <alignment wrapText="1"/>
    </xf>
    <xf numFmtId="0" fontId="0" fillId="48" borderId="0" xfId="0" applyFont="1" applyFill="1" applyBorder="1" applyAlignment="1">
      <alignment horizontal="left" wrapText="1"/>
    </xf>
    <xf numFmtId="0" fontId="0" fillId="48" borderId="0" xfId="0" applyFont="1" applyFill="1" applyBorder="1" applyAlignment="1">
      <alignment/>
    </xf>
    <xf numFmtId="0" fontId="19" fillId="49" borderId="0" xfId="0" applyFont="1" applyFill="1" applyBorder="1" applyAlignment="1">
      <alignment vertical="top" wrapText="1"/>
    </xf>
    <xf numFmtId="0" fontId="0" fillId="0" borderId="0" xfId="0" applyFont="1" applyBorder="1" applyAlignment="1">
      <alignment/>
    </xf>
    <xf numFmtId="0" fontId="19" fillId="46" borderId="0" xfId="0" applyFont="1" applyFill="1" applyAlignment="1">
      <alignment vertical="top" wrapText="1"/>
    </xf>
    <xf numFmtId="0" fontId="19" fillId="46" borderId="0" xfId="0" applyFont="1" applyFill="1" applyAlignment="1">
      <alignment wrapText="1"/>
    </xf>
    <xf numFmtId="0" fontId="0" fillId="46" borderId="0" xfId="0" applyFont="1" applyFill="1" applyAlignment="1">
      <alignment wrapText="1"/>
    </xf>
    <xf numFmtId="49" fontId="19" fillId="46" borderId="0" xfId="0" applyNumberFormat="1" applyFont="1" applyFill="1" applyAlignment="1">
      <alignment horizontal="left" wrapText="1"/>
    </xf>
    <xf numFmtId="0" fontId="0" fillId="46" borderId="0" xfId="0" applyFont="1" applyFill="1" applyAlignment="1">
      <alignment vertical="top" wrapText="1"/>
    </xf>
    <xf numFmtId="0" fontId="0" fillId="46" borderId="0" xfId="0" applyFont="1" applyFill="1" applyAlignment="1">
      <alignment/>
    </xf>
    <xf numFmtId="0" fontId="0" fillId="46" borderId="0" xfId="0" applyFont="1" applyFill="1" applyAlignment="1">
      <alignment horizontal="left"/>
    </xf>
    <xf numFmtId="0" fontId="0" fillId="46" borderId="0" xfId="0" applyFont="1" applyFill="1" applyBorder="1" applyAlignment="1">
      <alignment wrapText="1"/>
    </xf>
    <xf numFmtId="0" fontId="0" fillId="46" borderId="0" xfId="0" applyFont="1" applyFill="1" applyAlignment="1">
      <alignment horizontal="left" wrapText="1"/>
    </xf>
    <xf numFmtId="0" fontId="0" fillId="0" borderId="0" xfId="0" applyFont="1" applyAlignment="1">
      <alignment vertical="top"/>
    </xf>
    <xf numFmtId="0" fontId="0" fillId="0" borderId="0" xfId="0" applyFont="1" applyBorder="1" applyAlignment="1">
      <alignment vertical="top"/>
    </xf>
    <xf numFmtId="0" fontId="0" fillId="0" borderId="0" xfId="0" applyFont="1" applyAlignment="1">
      <alignment wrapText="1"/>
    </xf>
    <xf numFmtId="0" fontId="0" fillId="0" borderId="0" xfId="0" applyBorder="1" applyAlignment="1">
      <alignment vertical="top"/>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horizontal="left"/>
    </xf>
    <xf numFmtId="49" fontId="0" fillId="0" borderId="0" xfId="0" applyNumberFormat="1" applyFont="1" applyBorder="1" applyAlignment="1">
      <alignment horizontal="left"/>
    </xf>
    <xf numFmtId="0" fontId="19"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Alignment="1">
      <alignment horizontal="left" wrapText="1"/>
    </xf>
    <xf numFmtId="0" fontId="0" fillId="0" borderId="0" xfId="0" applyFont="1" applyBorder="1" applyAlignment="1">
      <alignment vertical="top" wrapText="1"/>
    </xf>
    <xf numFmtId="0" fontId="0" fillId="0" borderId="0" xfId="0" applyFont="1" applyAlignment="1">
      <alignment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Border="1" applyAlignment="1">
      <alignment wrapText="1"/>
    </xf>
    <xf numFmtId="49" fontId="0" fillId="0" borderId="0" xfId="0" applyNumberFormat="1" applyFont="1" applyFill="1" applyAlignment="1">
      <alignment/>
    </xf>
    <xf numFmtId="49" fontId="0" fillId="0" borderId="0" xfId="0" applyNumberFormat="1" applyFont="1" applyAlignment="1">
      <alignment wrapText="1"/>
    </xf>
    <xf numFmtId="0" fontId="0" fillId="0" borderId="0" xfId="0" applyFont="1" applyFill="1" applyAlignment="1">
      <alignment vertical="top" wrapText="1"/>
    </xf>
    <xf numFmtId="49" fontId="0" fillId="0" borderId="0" xfId="0" applyNumberFormat="1" applyFont="1" applyAlignment="1">
      <alignment horizontal="left"/>
    </xf>
    <xf numFmtId="0" fontId="0" fillId="0" borderId="0" xfId="0" applyFont="1" applyFill="1" applyBorder="1" applyAlignment="1">
      <alignment/>
    </xf>
    <xf numFmtId="0" fontId="0" fillId="0" borderId="0" xfId="0" applyFont="1" applyAlignment="1">
      <alignment vertical="top" wrapText="1"/>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Fill="1" applyAlignment="1">
      <alignment vertical="top"/>
    </xf>
    <xf numFmtId="0" fontId="19" fillId="4" borderId="0" xfId="0" applyFont="1" applyFill="1" applyBorder="1" applyAlignment="1">
      <alignment vertical="top" wrapText="1"/>
    </xf>
    <xf numFmtId="0" fontId="19" fillId="4" borderId="0" xfId="0" applyFont="1" applyFill="1" applyAlignment="1">
      <alignment/>
    </xf>
    <xf numFmtId="0" fontId="0" fillId="4" borderId="0" xfId="0" applyFont="1" applyFill="1" applyAlignment="1" applyProtection="1">
      <alignment vertical="top" wrapText="1"/>
      <protection locked="0"/>
    </xf>
    <xf numFmtId="49" fontId="19" fillId="4" borderId="0" xfId="0" applyNumberFormat="1" applyFont="1" applyFill="1" applyAlignment="1">
      <alignment/>
    </xf>
    <xf numFmtId="0" fontId="0" fillId="4" borderId="0" xfId="0" applyFont="1" applyFill="1" applyBorder="1" applyAlignment="1">
      <alignment vertical="top" wrapText="1"/>
    </xf>
    <xf numFmtId="0" fontId="0" fillId="4" borderId="0" xfId="0" applyFont="1" applyFill="1" applyAlignment="1">
      <alignment horizontal="left"/>
    </xf>
    <xf numFmtId="49" fontId="0" fillId="4" borderId="0" xfId="0" applyNumberFormat="1" applyFont="1" applyFill="1" applyBorder="1" applyAlignment="1">
      <alignment horizontal="left" vertical="top" wrapText="1"/>
    </xf>
    <xf numFmtId="0" fontId="0" fillId="4" borderId="0" xfId="0" applyFont="1" applyFill="1" applyAlignment="1">
      <alignment wrapText="1"/>
    </xf>
    <xf numFmtId="0" fontId="0" fillId="4" borderId="0" xfId="0" applyFont="1" applyFill="1" applyAlignment="1">
      <alignment horizontal="left" wrapText="1"/>
    </xf>
    <xf numFmtId="0" fontId="0" fillId="4" borderId="0" xfId="0" applyFont="1" applyFill="1" applyAlignment="1">
      <alignment/>
    </xf>
    <xf numFmtId="0" fontId="0" fillId="50" borderId="0" xfId="0" applyFont="1" applyFill="1" applyAlignment="1">
      <alignment/>
    </xf>
    <xf numFmtId="49" fontId="0" fillId="4" borderId="0" xfId="0" applyNumberFormat="1" applyFont="1" applyFill="1" applyBorder="1" applyAlignment="1">
      <alignment vertical="top" wrapText="1"/>
    </xf>
    <xf numFmtId="0" fontId="19" fillId="4" borderId="0" xfId="0" applyFont="1" applyFill="1" applyAlignment="1">
      <alignment horizontal="left"/>
    </xf>
    <xf numFmtId="49" fontId="19" fillId="4" borderId="0" xfId="0" applyNumberFormat="1" applyFont="1" applyFill="1" applyBorder="1" applyAlignment="1">
      <alignment horizontal="left" vertical="top" wrapText="1"/>
    </xf>
    <xf numFmtId="0" fontId="19" fillId="4" borderId="0" xfId="0" applyFont="1" applyFill="1" applyAlignment="1" applyProtection="1">
      <alignment vertical="top" wrapText="1"/>
      <protection locked="0"/>
    </xf>
    <xf numFmtId="0" fontId="19" fillId="4" borderId="0" xfId="0" applyFont="1" applyFill="1" applyAlignment="1">
      <alignment wrapText="1"/>
    </xf>
    <xf numFmtId="0" fontId="19" fillId="4" borderId="0" xfId="0" applyFont="1" applyFill="1" applyAlignment="1">
      <alignment horizontal="left" wrapText="1"/>
    </xf>
    <xf numFmtId="0" fontId="19" fillId="50" borderId="0" xfId="0" applyFont="1" applyFill="1" applyAlignment="1">
      <alignment horizontal="left" wrapText="1"/>
    </xf>
    <xf numFmtId="49" fontId="19" fillId="4" borderId="0" xfId="0" applyNumberFormat="1" applyFont="1" applyFill="1" applyBorder="1" applyAlignment="1">
      <alignment vertical="top" wrapText="1"/>
    </xf>
    <xf numFmtId="0" fontId="19" fillId="4" borderId="0" xfId="0" applyFont="1" applyFill="1" applyAlignment="1">
      <alignment vertical="top" wrapText="1"/>
    </xf>
    <xf numFmtId="0" fontId="19" fillId="50" borderId="0" xfId="0" applyFont="1" applyFill="1" applyAlignment="1">
      <alignment vertical="top" wrapText="1"/>
    </xf>
    <xf numFmtId="49" fontId="19" fillId="4" borderId="0" xfId="0" applyNumberFormat="1" applyFont="1" applyFill="1" applyAlignment="1">
      <alignment vertical="top" wrapText="1"/>
    </xf>
    <xf numFmtId="0" fontId="19" fillId="4" borderId="0" xfId="0" applyFont="1" applyFill="1" applyAlignment="1">
      <alignment horizontal="left" vertical="top" wrapText="1"/>
    </xf>
    <xf numFmtId="0" fontId="19" fillId="4" borderId="0" xfId="0" applyFont="1" applyFill="1" applyAlignment="1" applyProtection="1">
      <alignment horizontal="right" vertical="top" wrapText="1"/>
      <protection locked="0"/>
    </xf>
    <xf numFmtId="0" fontId="0" fillId="50" borderId="0" xfId="0" applyFont="1" applyFill="1" applyAlignment="1">
      <alignment vertical="top"/>
    </xf>
    <xf numFmtId="0" fontId="0" fillId="4" borderId="0" xfId="0" applyFont="1" applyFill="1" applyAlignment="1" applyProtection="1">
      <alignment horizontal="right" vertical="top" wrapText="1"/>
      <protection locked="0"/>
    </xf>
    <xf numFmtId="0" fontId="0" fillId="4" borderId="0" xfId="0" applyFont="1" applyFill="1" applyAlignment="1">
      <alignment horizontal="left" vertical="top" wrapText="1"/>
    </xf>
    <xf numFmtId="49" fontId="0" fillId="4" borderId="0" xfId="0" applyNumberFormat="1" applyFont="1" applyFill="1" applyAlignment="1">
      <alignment vertical="top" wrapText="1"/>
    </xf>
    <xf numFmtId="0" fontId="0" fillId="4" borderId="0" xfId="0" applyFont="1" applyFill="1" applyAlignment="1">
      <alignment vertical="top" wrapText="1"/>
    </xf>
    <xf numFmtId="0" fontId="19" fillId="50" borderId="0" xfId="0" applyFont="1" applyFill="1" applyAlignment="1">
      <alignment wrapText="1"/>
    </xf>
    <xf numFmtId="0" fontId="19" fillId="50" borderId="0" xfId="0" applyNumberFormat="1" applyFont="1" applyFill="1" applyAlignment="1">
      <alignment wrapText="1"/>
    </xf>
    <xf numFmtId="49" fontId="0" fillId="50" borderId="0" xfId="0" applyNumberFormat="1" applyFont="1" applyFill="1" applyAlignment="1">
      <alignment horizontal="left"/>
    </xf>
    <xf numFmtId="0" fontId="19" fillId="50" borderId="0" xfId="0" applyFont="1" applyFill="1" applyAlignment="1">
      <alignment horizontal="left"/>
    </xf>
    <xf numFmtId="49" fontId="0" fillId="50" borderId="0" xfId="0" applyNumberFormat="1" applyFont="1" applyFill="1" applyBorder="1" applyAlignment="1">
      <alignment horizontal="left" vertical="top" wrapText="1"/>
    </xf>
    <xf numFmtId="0" fontId="0" fillId="50" borderId="0" xfId="0" applyFont="1" applyFill="1" applyBorder="1" applyAlignment="1" applyProtection="1">
      <alignment vertical="top" wrapText="1"/>
      <protection locked="0"/>
    </xf>
    <xf numFmtId="0" fontId="0" fillId="50" borderId="0" xfId="0" applyFont="1" applyFill="1" applyAlignment="1">
      <alignment horizontal="left"/>
    </xf>
    <xf numFmtId="0" fontId="0" fillId="50" borderId="0" xfId="0" applyFont="1" applyFill="1" applyAlignment="1">
      <alignment wrapText="1"/>
    </xf>
    <xf numFmtId="0" fontId="0" fillId="50" borderId="0" xfId="0" applyFont="1" applyFill="1" applyAlignment="1">
      <alignment horizontal="left" wrapText="1"/>
    </xf>
    <xf numFmtId="0" fontId="20" fillId="0" borderId="0" xfId="0" applyFont="1" applyBorder="1" applyAlignment="1">
      <alignment/>
    </xf>
    <xf numFmtId="0" fontId="0" fillId="0" borderId="0" xfId="0" applyFont="1" applyFill="1" applyAlignment="1">
      <alignment horizontal="left"/>
    </xf>
    <xf numFmtId="49" fontId="19" fillId="0" borderId="0" xfId="0" applyNumberFormat="1" applyFont="1" applyFill="1" applyBorder="1" applyAlignment="1">
      <alignment vertical="top" wrapText="1"/>
    </xf>
    <xf numFmtId="49" fontId="0" fillId="0" borderId="0" xfId="0" applyNumberFormat="1" applyFill="1" applyAlignment="1">
      <alignment wrapText="1"/>
    </xf>
    <xf numFmtId="0" fontId="19" fillId="46" borderId="0" xfId="0" applyFont="1" applyFill="1" applyAlignment="1">
      <alignment/>
    </xf>
    <xf numFmtId="0" fontId="19" fillId="46" borderId="0" xfId="0" applyFont="1" applyFill="1" applyAlignment="1">
      <alignment horizontal="left"/>
    </xf>
    <xf numFmtId="0" fontId="19" fillId="46" borderId="0" xfId="0" applyFont="1" applyFill="1" applyAlignment="1">
      <alignment horizontal="left" wrapText="1"/>
    </xf>
    <xf numFmtId="0" fontId="19" fillId="0" borderId="0" xfId="0" applyFont="1" applyFill="1" applyAlignment="1">
      <alignment wrapText="1"/>
    </xf>
    <xf numFmtId="0" fontId="19" fillId="0" borderId="0" xfId="0" applyFont="1" applyFill="1" applyAlignment="1">
      <alignment horizontal="left"/>
    </xf>
    <xf numFmtId="0" fontId="19" fillId="0" borderId="0" xfId="0" applyFont="1" applyFill="1" applyAlignment="1">
      <alignment/>
    </xf>
    <xf numFmtId="49" fontId="19" fillId="0" borderId="0" xfId="0" applyNumberFormat="1" applyFont="1" applyFill="1" applyAlignment="1">
      <alignment horizontal="left" wrapText="1"/>
    </xf>
    <xf numFmtId="0" fontId="0" fillId="0" borderId="0" xfId="0" applyFont="1" applyFill="1" applyBorder="1" applyAlignment="1" applyProtection="1">
      <alignment vertical="top" wrapText="1"/>
      <protection locked="0"/>
    </xf>
    <xf numFmtId="0" fontId="19" fillId="0" borderId="0" xfId="0" applyFont="1" applyFill="1" applyAlignment="1">
      <alignment horizontal="left" wrapText="1"/>
    </xf>
    <xf numFmtId="0" fontId="0" fillId="0" borderId="0" xfId="0" applyFont="1" applyFill="1" applyAlignment="1">
      <alignment/>
    </xf>
    <xf numFmtId="0" fontId="19" fillId="50" borderId="0" xfId="0"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vertical="top" wrapText="1"/>
    </xf>
    <xf numFmtId="49" fontId="0" fillId="0" borderId="0" xfId="0" applyNumberFormat="1" applyAlignment="1">
      <alignment horizontal="right" vertical="top"/>
    </xf>
    <xf numFmtId="49" fontId="0" fillId="0" borderId="0" xfId="0" applyNumberFormat="1" applyFont="1" applyBorder="1" applyAlignment="1">
      <alignment vertical="top"/>
    </xf>
    <xf numFmtId="0" fontId="19" fillId="4" borderId="0" xfId="0" applyFont="1" applyFill="1" applyBorder="1" applyAlignment="1" applyProtection="1">
      <alignment vertical="top" wrapText="1"/>
      <protection locked="0"/>
    </xf>
    <xf numFmtId="0" fontId="19" fillId="4" borderId="0" xfId="0" applyFont="1" applyFill="1" applyBorder="1" applyAlignment="1" applyProtection="1">
      <alignment horizontal="right" vertical="top" wrapText="1"/>
      <protection locked="0"/>
    </xf>
    <xf numFmtId="0" fontId="19" fillId="4" borderId="0" xfId="0" applyFont="1" applyFill="1" applyBorder="1" applyAlignment="1">
      <alignment horizontal="left" vertical="top" wrapText="1"/>
    </xf>
    <xf numFmtId="164" fontId="0" fillId="0" borderId="0" xfId="0" applyNumberFormat="1" applyFont="1" applyFill="1" applyBorder="1" applyAlignment="1">
      <alignment vertical="top"/>
    </xf>
    <xf numFmtId="0" fontId="0" fillId="51" borderId="0" xfId="0" applyFont="1" applyFill="1" applyBorder="1" applyAlignment="1">
      <alignment/>
    </xf>
    <xf numFmtId="0" fontId="0" fillId="51" borderId="0" xfId="0" applyFont="1" applyFill="1" applyAlignment="1">
      <alignment horizontal="left"/>
    </xf>
    <xf numFmtId="0" fontId="19" fillId="51" borderId="0" xfId="0" applyFont="1" applyFill="1" applyAlignment="1">
      <alignment wrapText="1"/>
    </xf>
    <xf numFmtId="0" fontId="0" fillId="51" borderId="0" xfId="0" applyFont="1" applyFill="1" applyAlignment="1">
      <alignment vertical="top"/>
    </xf>
    <xf numFmtId="0" fontId="19" fillId="51" borderId="0" xfId="0" applyFont="1" applyFill="1" applyAlignment="1">
      <alignment horizontal="left"/>
    </xf>
    <xf numFmtId="49" fontId="19" fillId="51" borderId="0" xfId="0" applyNumberFormat="1" applyFont="1" applyFill="1" applyAlignment="1">
      <alignment horizontal="left" wrapText="1"/>
    </xf>
    <xf numFmtId="0" fontId="19" fillId="51" borderId="0" xfId="0" applyFont="1" applyFill="1" applyAlignment="1">
      <alignment/>
    </xf>
    <xf numFmtId="0" fontId="0" fillId="51" borderId="0" xfId="0" applyFont="1" applyFill="1" applyBorder="1" applyAlignment="1" applyProtection="1">
      <alignment vertical="top" wrapText="1"/>
      <protection locked="0"/>
    </xf>
    <xf numFmtId="0" fontId="19" fillId="51" borderId="0" xfId="0" applyFont="1" applyFill="1" applyAlignment="1">
      <alignment horizontal="left" wrapText="1"/>
    </xf>
    <xf numFmtId="0" fontId="0" fillId="51" borderId="0" xfId="0" applyFont="1" applyFill="1" applyAlignment="1">
      <alignment/>
    </xf>
    <xf numFmtId="0" fontId="19" fillId="51" borderId="0" xfId="0" applyFont="1" applyFill="1" applyBorder="1" applyAlignment="1">
      <alignment vertical="top" wrapText="1"/>
    </xf>
    <xf numFmtId="0" fontId="0" fillId="50" borderId="0" xfId="0" applyFont="1" applyFill="1" applyBorder="1" applyAlignment="1">
      <alignment vertical="top" wrapText="1"/>
    </xf>
    <xf numFmtId="0" fontId="0" fillId="50" borderId="0" xfId="0" applyFont="1" applyFill="1" applyAlignment="1">
      <alignment vertical="top" wrapText="1"/>
    </xf>
    <xf numFmtId="0" fontId="0" fillId="4" borderId="0" xfId="0" applyFont="1" applyFill="1" applyBorder="1" applyAlignment="1" applyProtection="1">
      <alignment vertical="top" wrapText="1"/>
      <protection locked="0"/>
    </xf>
    <xf numFmtId="49" fontId="0" fillId="4" borderId="0" xfId="0" applyNumberFormat="1" applyFont="1" applyFill="1" applyBorder="1" applyAlignment="1" applyProtection="1">
      <alignment horizontal="right" vertical="top" wrapText="1"/>
      <protection locked="0"/>
    </xf>
    <xf numFmtId="0" fontId="0" fillId="4" borderId="0" xfId="0" applyFont="1" applyFill="1" applyBorder="1" applyAlignment="1">
      <alignment horizontal="left" vertical="top" wrapText="1"/>
    </xf>
    <xf numFmtId="49" fontId="0" fillId="51" borderId="0" xfId="0" applyNumberFormat="1" applyFont="1" applyFill="1" applyBorder="1" applyAlignment="1">
      <alignment horizontal="left" vertical="top" wrapText="1"/>
    </xf>
    <xf numFmtId="49" fontId="0" fillId="51" borderId="0" xfId="0" applyNumberFormat="1" applyFont="1" applyFill="1" applyAlignment="1">
      <alignment horizontal="left"/>
    </xf>
    <xf numFmtId="0" fontId="0" fillId="0" borderId="0" xfId="0" applyFill="1" applyAlignment="1">
      <alignment horizontal="left"/>
    </xf>
    <xf numFmtId="0" fontId="0" fillId="0" borderId="0" xfId="0" applyBorder="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Fill="1" applyAlignment="1">
      <alignment wrapText="1"/>
    </xf>
  </cellXfs>
  <cellStyles count="84">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20% - Accent1" xfId="21"/>
    <cellStyle name="20% - Accent2" xfId="22"/>
    <cellStyle name="20% - Accent3" xfId="23"/>
    <cellStyle name="20% - Accent4" xfId="24"/>
    <cellStyle name="20% - Accent5" xfId="25"/>
    <cellStyle name="20% - Accent6" xfId="26"/>
    <cellStyle name="40 % - Markeringsfarve1" xfId="27"/>
    <cellStyle name="40 % - Markeringsfarve2" xfId="28"/>
    <cellStyle name="40 % - Markeringsfarve3" xfId="29"/>
    <cellStyle name="40 % - Markeringsfarve4" xfId="30"/>
    <cellStyle name="40 % - Markeringsfarve5" xfId="31"/>
    <cellStyle name="40 % - Markeringsfarve6" xfId="32"/>
    <cellStyle name="40% - Accent1" xfId="33"/>
    <cellStyle name="40% - Accent2" xfId="34"/>
    <cellStyle name="40% - Accent3" xfId="35"/>
    <cellStyle name="40% - Accent4" xfId="36"/>
    <cellStyle name="40% - Accent5" xfId="37"/>
    <cellStyle name="40% - Accent6" xfId="38"/>
    <cellStyle name="60 % - Markeringsfarve1" xfId="39"/>
    <cellStyle name="60 % - Markeringsfarve2" xfId="40"/>
    <cellStyle name="60 % - Markeringsfarve3" xfId="41"/>
    <cellStyle name="60 % - Markeringsfarve4" xfId="42"/>
    <cellStyle name="60 % - Markeringsfarve5" xfId="43"/>
    <cellStyle name="60 % - Markeringsfarv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dvarselstekst" xfId="57"/>
    <cellStyle name="Bad" xfId="58"/>
    <cellStyle name="Bemærk!" xfId="59"/>
    <cellStyle name="Beregning" xfId="60"/>
    <cellStyle name="Calculation" xfId="61"/>
    <cellStyle name="Check Cell" xfId="62"/>
    <cellStyle name="Comma" xfId="63"/>
    <cellStyle name="Comma [0]" xfId="64"/>
    <cellStyle name="Currency" xfId="65"/>
    <cellStyle name="Currency [0]" xfId="66"/>
    <cellStyle name="Explanatory Text" xfId="67"/>
    <cellStyle name="Forklarende tekst" xfId="68"/>
    <cellStyle name="God" xfId="69"/>
    <cellStyle name="Good" xfId="70"/>
    <cellStyle name="Heading 1" xfId="71"/>
    <cellStyle name="Heading 2" xfId="72"/>
    <cellStyle name="Heading 3" xfId="73"/>
    <cellStyle name="Heading 4" xfId="74"/>
    <cellStyle name="Input" xfId="75"/>
    <cellStyle name="Kontroller celle" xfId="76"/>
    <cellStyle name="Linked Cell" xfId="77"/>
    <cellStyle name="Markeringsfarve1" xfId="78"/>
    <cellStyle name="Markeringsfarve2" xfId="79"/>
    <cellStyle name="Markeringsfarve3" xfId="80"/>
    <cellStyle name="Markeringsfarve4" xfId="81"/>
    <cellStyle name="Markeringsfarve5" xfId="82"/>
    <cellStyle name="Markeringsfarve6" xfId="83"/>
    <cellStyle name="Neutral" xfId="84"/>
    <cellStyle name="Note" xfId="85"/>
    <cellStyle name="Output" xfId="86"/>
    <cellStyle name="Overskrift 1" xfId="87"/>
    <cellStyle name="Overskrift 2" xfId="88"/>
    <cellStyle name="Overskrift 3" xfId="89"/>
    <cellStyle name="Overskrift 4" xfId="90"/>
    <cellStyle name="Percent" xfId="91"/>
    <cellStyle name="Sammenkædet celle" xfId="92"/>
    <cellStyle name="Titel" xfId="93"/>
    <cellStyle name="Title" xfId="94"/>
    <cellStyle name="Total" xfId="95"/>
    <cellStyle name="Ugyldig"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84D1"/>
      <rgbColor rgb="00FFD9B3"/>
      <rgbColor rgb="00000080"/>
      <rgbColor rgb="00FF00FF"/>
      <rgbColor rgb="00FFFF00"/>
      <rgbColor rgb="0000FFFF"/>
      <rgbColor rgb="00800080"/>
      <rgbColor rgb="00800000"/>
      <rgbColor rgb="00008080"/>
      <rgbColor rgb="000000FF"/>
      <rgbColor rgb="0000CCFF"/>
      <rgbColor rgb="00CBFBCB"/>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6"/>
  <sheetViews>
    <sheetView zoomScalePageLayoutView="0" workbookViewId="0" topLeftCell="A1">
      <selection activeCell="A3" sqref="A3"/>
    </sheetView>
  </sheetViews>
  <sheetFormatPr defaultColWidth="9.140625" defaultRowHeight="12.75"/>
  <cols>
    <col min="1" max="1" width="44.8515625" style="0" customWidth="1"/>
    <col min="2" max="2" width="62.8515625" style="0" customWidth="1"/>
    <col min="4" max="4" width="17.421875" style="0" customWidth="1"/>
    <col min="5" max="5" width="16.57421875" style="0" customWidth="1"/>
    <col min="6" max="6" width="19.8515625" style="0" customWidth="1"/>
    <col min="7" max="7" width="20.421875" style="0" customWidth="1"/>
    <col min="8" max="8" width="20.28125" style="0" customWidth="1"/>
    <col min="9" max="9" width="14.00390625" style="0" customWidth="1"/>
    <col min="17" max="17" width="31.00390625" style="0" customWidth="1"/>
    <col min="33" max="33" width="29.7109375" style="0" customWidth="1"/>
    <col min="34" max="34" width="12.8515625" style="0" customWidth="1"/>
    <col min="35" max="35" width="9.421875" style="0" customWidth="1"/>
    <col min="36" max="36" width="36.28125" style="0" customWidth="1"/>
    <col min="37" max="37" width="34.00390625" style="0" customWidth="1"/>
  </cols>
  <sheetData>
    <row r="1" spans="1:45" s="15" customFormat="1" ht="63.75">
      <c r="A1" s="1" t="s">
        <v>0</v>
      </c>
      <c r="B1" s="2" t="s">
        <v>1</v>
      </c>
      <c r="C1" s="3" t="s">
        <v>2</v>
      </c>
      <c r="D1" s="4" t="s">
        <v>3</v>
      </c>
      <c r="E1" s="5" t="s">
        <v>4</v>
      </c>
      <c r="F1" s="6" t="s">
        <v>5</v>
      </c>
      <c r="G1" s="3" t="s">
        <v>6</v>
      </c>
      <c r="H1" s="3" t="s">
        <v>7</v>
      </c>
      <c r="I1" s="3" t="s">
        <v>8</v>
      </c>
      <c r="J1" s="3" t="s">
        <v>9</v>
      </c>
      <c r="K1" s="3" t="s">
        <v>10</v>
      </c>
      <c r="L1" s="3" t="s">
        <v>11</v>
      </c>
      <c r="M1" s="5" t="s">
        <v>12</v>
      </c>
      <c r="N1" s="3" t="s">
        <v>13</v>
      </c>
      <c r="O1" s="3" t="s">
        <v>14</v>
      </c>
      <c r="P1" s="3" t="s">
        <v>15</v>
      </c>
      <c r="Q1" s="7" t="s">
        <v>16</v>
      </c>
      <c r="R1" s="8"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9" t="s">
        <v>32</v>
      </c>
      <c r="AH1" s="9" t="s">
        <v>33</v>
      </c>
      <c r="AI1" s="9" t="s">
        <v>34</v>
      </c>
      <c r="AJ1" s="10" t="s">
        <v>35</v>
      </c>
      <c r="AK1" s="11" t="s">
        <v>36</v>
      </c>
      <c r="AL1" s="11" t="s">
        <v>37</v>
      </c>
      <c r="AM1" s="11" t="s">
        <v>38</v>
      </c>
      <c r="AN1" s="12" t="s">
        <v>39</v>
      </c>
      <c r="AO1" s="11" t="s">
        <v>40</v>
      </c>
      <c r="AP1" s="13" t="s">
        <v>41</v>
      </c>
      <c r="AQ1" s="12" t="s">
        <v>42</v>
      </c>
      <c r="AR1" s="11" t="s">
        <v>43</v>
      </c>
      <c r="AS1" s="14"/>
    </row>
    <row r="2" spans="1:45" s="15" customFormat="1" ht="12.75" customHeight="1">
      <c r="A2" s="16" t="str">
        <f>SUBSTITUTE(SUBSTITUTE(CONCATENATE(IF(C2="","",CONCATENATE(C2,"")),"",D2)," ",""),"'","")</f>
        <v>UtilitySpecification</v>
      </c>
      <c r="B2" s="17" t="s">
        <v>44</v>
      </c>
      <c r="C2" s="17"/>
      <c r="D2" s="17" t="s">
        <v>45</v>
      </c>
      <c r="E2" s="17"/>
      <c r="F2" s="17"/>
      <c r="G2" s="17"/>
      <c r="H2" s="17"/>
      <c r="I2" s="17"/>
      <c r="J2" s="16"/>
      <c r="K2" s="16"/>
      <c r="L2" s="17"/>
      <c r="M2" s="17"/>
      <c r="N2" s="17"/>
      <c r="O2" s="17"/>
      <c r="P2" s="17" t="s">
        <v>46</v>
      </c>
      <c r="Q2" s="18" t="s">
        <v>47</v>
      </c>
      <c r="R2" s="19"/>
      <c r="S2" s="20"/>
      <c r="T2" s="20"/>
      <c r="U2" s="20"/>
      <c r="V2" s="20"/>
      <c r="W2" s="20"/>
      <c r="X2" s="20"/>
      <c r="Y2" s="20"/>
      <c r="Z2" s="20"/>
      <c r="AA2" s="20"/>
      <c r="AB2" s="20"/>
      <c r="AC2" s="20"/>
      <c r="AD2" s="20"/>
      <c r="AE2" s="20"/>
      <c r="AF2" s="20"/>
      <c r="AG2" s="21" t="s">
        <v>48</v>
      </c>
      <c r="AH2" s="17"/>
      <c r="AI2" s="22"/>
      <c r="AJ2" s="19"/>
      <c r="AK2" s="23" t="s">
        <v>49</v>
      </c>
      <c r="AL2" s="24"/>
      <c r="AM2" s="24"/>
      <c r="AN2" s="24"/>
      <c r="AO2" s="21"/>
      <c r="AP2" s="24"/>
      <c r="AQ2" s="21"/>
      <c r="AR2" s="24"/>
      <c r="AS2" s="14"/>
    </row>
    <row r="3" spans="1:45" s="15" customFormat="1" ht="13.5" customHeight="1">
      <c r="A3" s="25" t="str">
        <f>SUBSTITUTE(SUBSTITUTE(CONCATENATE(IF(E3="Universally Unique","UU",E3),IF(G3&lt;&gt;I3,H3,F3),CONCATENATE(IF(I3="Identifier","ID",IF(I3="Text","",I3))))," ",""),"'","")</f>
        <v>UBLVersionID</v>
      </c>
      <c r="B3" s="25" t="s">
        <v>50</v>
      </c>
      <c r="C3" s="26"/>
      <c r="D3" s="27" t="s">
        <v>45</v>
      </c>
      <c r="E3" s="28"/>
      <c r="F3" s="28" t="s">
        <v>51</v>
      </c>
      <c r="G3" s="26" t="s">
        <v>52</v>
      </c>
      <c r="H3" s="25" t="str">
        <f aca="true" t="shared" si="0" ref="H3:H11">IF(F3&lt;&gt;"",CONCATENATE(F3," ",G3),G3)</f>
        <v>UBL Version Identifier</v>
      </c>
      <c r="I3" s="26" t="s">
        <v>52</v>
      </c>
      <c r="J3" s="25"/>
      <c r="K3" s="25" t="str">
        <f aca="true" t="shared" si="1" ref="K3:K13">IF(J3&lt;&gt;"",CONCATENATE(J3,"_ ",G3,". Type"),CONCATENATE(G3,". Type"))</f>
        <v>Identifier. Type</v>
      </c>
      <c r="L3" s="26"/>
      <c r="M3" s="25"/>
      <c r="N3" s="25"/>
      <c r="O3" s="25" t="s">
        <v>53</v>
      </c>
      <c r="P3" s="28" t="s">
        <v>54</v>
      </c>
      <c r="Q3" s="29" t="s">
        <v>55</v>
      </c>
      <c r="R3" s="30" t="s">
        <v>56</v>
      </c>
      <c r="S3" s="25"/>
      <c r="T3" s="25"/>
      <c r="U3" s="25"/>
      <c r="V3" s="25"/>
      <c r="W3" s="25"/>
      <c r="X3" s="25"/>
      <c r="Y3" s="25"/>
      <c r="Z3" s="25"/>
      <c r="AA3" s="25"/>
      <c r="AB3" s="25"/>
      <c r="AC3" s="25"/>
      <c r="AD3" s="25"/>
      <c r="AE3" s="25"/>
      <c r="AF3" s="25"/>
      <c r="AG3" s="31" t="s">
        <v>57</v>
      </c>
      <c r="AH3" s="25">
        <v>1</v>
      </c>
      <c r="AI3" s="32" t="s">
        <v>58</v>
      </c>
      <c r="AJ3" s="33" t="s">
        <v>56</v>
      </c>
      <c r="AK3" s="29" t="s">
        <v>59</v>
      </c>
      <c r="AL3" s="34" t="s">
        <v>56</v>
      </c>
      <c r="AM3" s="26"/>
      <c r="AN3" s="26"/>
      <c r="AO3" s="35"/>
      <c r="AP3" s="35"/>
      <c r="AQ3" s="35"/>
      <c r="AR3" s="36"/>
      <c r="AS3" s="14"/>
    </row>
    <row r="4" spans="1:45" s="15" customFormat="1" ht="12.75" customHeight="1">
      <c r="A4" s="25" t="str">
        <f>SUBSTITUTE(SUBSTITUTE(CONCATENATE(IF(E4="Universally Unique","UU",E4),IF(G4&lt;&gt;I4,H4,F4),CONCATENATE(IF(I4="Identifier","ID",IF(I4="Text","",I4))))," ",""),"'","")</f>
        <v>CustomizationID</v>
      </c>
      <c r="B4" s="27" t="s">
        <v>60</v>
      </c>
      <c r="C4" s="27"/>
      <c r="D4" s="27" t="s">
        <v>45</v>
      </c>
      <c r="E4" s="27"/>
      <c r="F4" s="37" t="s">
        <v>61</v>
      </c>
      <c r="G4" s="27" t="s">
        <v>52</v>
      </c>
      <c r="H4" s="25" t="str">
        <f t="shared" si="0"/>
        <v>Customization Identifier</v>
      </c>
      <c r="I4" s="27" t="s">
        <v>52</v>
      </c>
      <c r="J4" s="25"/>
      <c r="K4" s="25" t="str">
        <f t="shared" si="1"/>
        <v>Identifier. Type</v>
      </c>
      <c r="L4" s="27"/>
      <c r="M4" s="25"/>
      <c r="N4" s="25"/>
      <c r="O4" s="25" t="s">
        <v>53</v>
      </c>
      <c r="P4" s="27" t="s">
        <v>54</v>
      </c>
      <c r="Q4" s="29" t="s">
        <v>62</v>
      </c>
      <c r="R4" s="30" t="s">
        <v>63</v>
      </c>
      <c r="S4" s="25"/>
      <c r="T4" s="25"/>
      <c r="U4" s="25"/>
      <c r="V4" s="25"/>
      <c r="W4" s="25"/>
      <c r="X4" s="25"/>
      <c r="Y4" s="25"/>
      <c r="Z4" s="25"/>
      <c r="AA4" s="25"/>
      <c r="AB4" s="25"/>
      <c r="AC4" s="25"/>
      <c r="AD4" s="25"/>
      <c r="AE4" s="25"/>
      <c r="AF4" s="25"/>
      <c r="AG4" s="31" t="s">
        <v>64</v>
      </c>
      <c r="AH4" s="25">
        <v>1</v>
      </c>
      <c r="AI4" s="32" t="s">
        <v>58</v>
      </c>
      <c r="AJ4" s="38" t="s">
        <v>63</v>
      </c>
      <c r="AK4" s="29" t="s">
        <v>65</v>
      </c>
      <c r="AL4" s="27" t="s">
        <v>63</v>
      </c>
      <c r="AM4" s="27"/>
      <c r="AN4" s="39"/>
      <c r="AO4" s="35"/>
      <c r="AP4" s="35"/>
      <c r="AQ4" s="35"/>
      <c r="AR4" s="40"/>
      <c r="AS4" s="14"/>
    </row>
    <row r="5" spans="1:45" s="15" customFormat="1" ht="12.75" customHeight="1">
      <c r="A5" s="25" t="str">
        <f>SUBSTITUTE(SUBSTITUTE(CONCATENATE(IF(E5="Universally Unique","UU",E5),IF(G5&lt;&gt;I5,H5,F5),CONCATENATE(IF(I5="Identifier","ID",IF(I5="Text","",I5))))," ",""),"'","")</f>
        <v>ProfileID</v>
      </c>
      <c r="B5" s="39" t="s">
        <v>66</v>
      </c>
      <c r="C5" s="39"/>
      <c r="D5" s="39" t="s">
        <v>45</v>
      </c>
      <c r="E5" s="39" t="s">
        <v>67</v>
      </c>
      <c r="F5" s="39"/>
      <c r="G5" s="39" t="s">
        <v>52</v>
      </c>
      <c r="H5" s="25" t="str">
        <f t="shared" si="0"/>
        <v>Identifier</v>
      </c>
      <c r="I5" s="39" t="s">
        <v>52</v>
      </c>
      <c r="J5" s="25"/>
      <c r="K5" s="25" t="str">
        <f t="shared" si="1"/>
        <v>Identifier. Type</v>
      </c>
      <c r="L5" s="39"/>
      <c r="M5" s="25"/>
      <c r="N5" s="25"/>
      <c r="O5" s="25" t="s">
        <v>53</v>
      </c>
      <c r="P5" s="39" t="s">
        <v>54</v>
      </c>
      <c r="Q5" s="29" t="s">
        <v>68</v>
      </c>
      <c r="R5" s="30" t="s">
        <v>69</v>
      </c>
      <c r="S5" s="25"/>
      <c r="T5" s="25"/>
      <c r="U5" s="25"/>
      <c r="V5" s="25"/>
      <c r="W5" s="25"/>
      <c r="X5" s="25"/>
      <c r="Y5" s="25"/>
      <c r="Z5" s="25"/>
      <c r="AA5" s="25"/>
      <c r="AB5" s="25"/>
      <c r="AC5" s="25"/>
      <c r="AD5" s="25"/>
      <c r="AE5" s="25"/>
      <c r="AF5" s="25"/>
      <c r="AG5" s="31" t="s">
        <v>70</v>
      </c>
      <c r="AH5" s="25">
        <v>1</v>
      </c>
      <c r="AI5" s="32" t="s">
        <v>58</v>
      </c>
      <c r="AJ5" s="41" t="s">
        <v>69</v>
      </c>
      <c r="AK5" s="29" t="s">
        <v>71</v>
      </c>
      <c r="AL5" s="27" t="s">
        <v>69</v>
      </c>
      <c r="AM5" s="39" t="s">
        <v>72</v>
      </c>
      <c r="AN5" s="35"/>
      <c r="AO5" s="35"/>
      <c r="AP5" s="35"/>
      <c r="AQ5" s="35"/>
      <c r="AR5" s="40"/>
      <c r="AS5" s="14"/>
    </row>
    <row r="6" spans="1:45" s="15" customFormat="1" ht="12.75" customHeight="1">
      <c r="A6" s="25" t="str">
        <f>SUBSTITUTE(SUBSTITUTE(CONCATENATE(IF(E6="Universally Unique","UU",E6),IF(G6&lt;&gt;I6,H6,F6),CONCATENATE(IF(I6="Identifier","ID",IF(I6="Text","",I6))))," ",""),"'","")</f>
        <v>ID</v>
      </c>
      <c r="B6" s="39" t="s">
        <v>73</v>
      </c>
      <c r="C6" s="39"/>
      <c r="D6" s="39" t="s">
        <v>45</v>
      </c>
      <c r="E6" s="39"/>
      <c r="F6" s="39"/>
      <c r="G6" s="39" t="s">
        <v>52</v>
      </c>
      <c r="H6" s="25" t="str">
        <f t="shared" si="0"/>
        <v>Identifier</v>
      </c>
      <c r="I6" s="39" t="s">
        <v>52</v>
      </c>
      <c r="J6" s="25"/>
      <c r="K6" s="25" t="str">
        <f t="shared" si="1"/>
        <v>Identifier. Type</v>
      </c>
      <c r="L6" s="39"/>
      <c r="M6" s="25"/>
      <c r="N6" s="25"/>
      <c r="O6" s="25">
        <v>1</v>
      </c>
      <c r="P6" s="39" t="s">
        <v>54</v>
      </c>
      <c r="Q6" s="30" t="s">
        <v>74</v>
      </c>
      <c r="R6" s="30" t="s">
        <v>75</v>
      </c>
      <c r="S6" s="25"/>
      <c r="T6" s="25"/>
      <c r="U6" s="25"/>
      <c r="V6" s="25"/>
      <c r="W6" s="25"/>
      <c r="X6" s="25"/>
      <c r="Y6" s="25"/>
      <c r="Z6" s="25"/>
      <c r="AA6" s="25"/>
      <c r="AB6" s="25"/>
      <c r="AC6" s="25"/>
      <c r="AD6" s="25"/>
      <c r="AE6" s="25"/>
      <c r="AF6" s="25"/>
      <c r="AG6" s="31" t="s">
        <v>76</v>
      </c>
      <c r="AH6" s="25">
        <v>1</v>
      </c>
      <c r="AI6" s="32" t="s">
        <v>58</v>
      </c>
      <c r="AJ6" s="38" t="s">
        <v>75</v>
      </c>
      <c r="AK6" s="27" t="s">
        <v>77</v>
      </c>
      <c r="AL6" s="27"/>
      <c r="AM6" s="27"/>
      <c r="AN6" s="35"/>
      <c r="AO6" s="35"/>
      <c r="AP6" s="35" t="s">
        <v>78</v>
      </c>
      <c r="AQ6" s="35"/>
      <c r="AR6" s="42"/>
      <c r="AS6" s="14"/>
    </row>
    <row r="7" spans="1:45" s="15" customFormat="1" ht="12.75" customHeight="1">
      <c r="A7" s="25" t="str">
        <f>SUBSTITUTE(SUBSTITUTE(CONCATENATE(IF(E7="Universally Unique","UU",E7),IF(G7&lt;&gt;I7,H7,F7),CONCATENATE(IF(I7="Identifier","ID",IF(I7="Text","",I7))))," ",""),"'","")</f>
        <v>CopyIndicator</v>
      </c>
      <c r="B7" s="39" t="s">
        <v>79</v>
      </c>
      <c r="C7" s="39"/>
      <c r="D7" s="39" t="s">
        <v>45</v>
      </c>
      <c r="E7" s="39"/>
      <c r="F7" s="39" t="s">
        <v>80</v>
      </c>
      <c r="G7" s="39" t="s">
        <v>81</v>
      </c>
      <c r="H7" s="25" t="str">
        <f t="shared" si="0"/>
        <v>Copy Indicator</v>
      </c>
      <c r="I7" s="39" t="s">
        <v>81</v>
      </c>
      <c r="J7" s="25"/>
      <c r="K7" s="25" t="str">
        <f t="shared" si="1"/>
        <v>Indicator. Type</v>
      </c>
      <c r="L7" s="39"/>
      <c r="M7" s="25"/>
      <c r="N7" s="25"/>
      <c r="O7" s="25" t="s">
        <v>53</v>
      </c>
      <c r="P7" s="39" t="s">
        <v>54</v>
      </c>
      <c r="Q7" s="27" t="s">
        <v>82</v>
      </c>
      <c r="R7" s="30" t="s">
        <v>83</v>
      </c>
      <c r="S7" s="25"/>
      <c r="T7" s="25"/>
      <c r="U7" s="25"/>
      <c r="V7" s="25"/>
      <c r="W7" s="25"/>
      <c r="X7" s="25"/>
      <c r="Y7" s="25"/>
      <c r="Z7" s="25"/>
      <c r="AA7" s="25"/>
      <c r="AB7" s="25"/>
      <c r="AC7" s="25"/>
      <c r="AD7" s="25"/>
      <c r="AE7" s="25"/>
      <c r="AF7" s="25"/>
      <c r="AG7" s="31" t="s">
        <v>84</v>
      </c>
      <c r="AH7" s="25" t="s">
        <v>53</v>
      </c>
      <c r="AI7" s="32" t="s">
        <v>58</v>
      </c>
      <c r="AJ7" s="38" t="s">
        <v>85</v>
      </c>
      <c r="AK7" s="27" t="s">
        <v>86</v>
      </c>
      <c r="AL7" s="27"/>
      <c r="AM7" s="27"/>
      <c r="AN7" s="35"/>
      <c r="AO7" s="35"/>
      <c r="AP7" s="35" t="s">
        <v>87</v>
      </c>
      <c r="AQ7" s="35" t="s">
        <v>88</v>
      </c>
      <c r="AR7" s="42"/>
      <c r="AS7" s="14"/>
    </row>
    <row r="8" spans="1:45" s="15" customFormat="1" ht="12.75" customHeight="1">
      <c r="A8" s="25" t="s">
        <v>89</v>
      </c>
      <c r="B8" s="39" t="s">
        <v>90</v>
      </c>
      <c r="C8" s="39"/>
      <c r="D8" s="39" t="s">
        <v>45</v>
      </c>
      <c r="E8" s="39"/>
      <c r="F8" s="39" t="s">
        <v>89</v>
      </c>
      <c r="G8" s="39" t="s">
        <v>52</v>
      </c>
      <c r="H8" s="25" t="str">
        <f t="shared" si="0"/>
        <v>UUID Identifier</v>
      </c>
      <c r="I8" s="39" t="s">
        <v>52</v>
      </c>
      <c r="J8" s="25"/>
      <c r="K8" s="25" t="str">
        <f t="shared" si="1"/>
        <v>Identifier. Type</v>
      </c>
      <c r="L8" s="39"/>
      <c r="M8" s="25"/>
      <c r="N8" s="25"/>
      <c r="O8" s="25" t="s">
        <v>53</v>
      </c>
      <c r="P8" s="39" t="s">
        <v>54</v>
      </c>
      <c r="Q8" s="43" t="s">
        <v>91</v>
      </c>
      <c r="R8" s="30" t="s">
        <v>92</v>
      </c>
      <c r="S8" s="25"/>
      <c r="T8" s="25"/>
      <c r="U8" s="25"/>
      <c r="V8" s="25"/>
      <c r="W8" s="25"/>
      <c r="X8" s="25"/>
      <c r="Y8" s="25"/>
      <c r="Z8" s="25"/>
      <c r="AA8" s="25"/>
      <c r="AB8" s="25"/>
      <c r="AC8" s="25"/>
      <c r="AD8" s="25"/>
      <c r="AE8" s="25"/>
      <c r="AF8" s="25"/>
      <c r="AG8" s="31" t="s">
        <v>93</v>
      </c>
      <c r="AH8" s="25" t="s">
        <v>53</v>
      </c>
      <c r="AI8" s="44" t="s">
        <v>58</v>
      </c>
      <c r="AJ8" s="38" t="s">
        <v>92</v>
      </c>
      <c r="AK8" s="43" t="s">
        <v>94</v>
      </c>
      <c r="AL8" s="27"/>
      <c r="AM8" s="27"/>
      <c r="AN8" s="27"/>
      <c r="AO8" s="35"/>
      <c r="AP8" s="35" t="s">
        <v>95</v>
      </c>
      <c r="AQ8" s="35"/>
      <c r="AR8" s="42"/>
      <c r="AS8" s="14"/>
    </row>
    <row r="9" spans="1:45" s="15" customFormat="1" ht="12.75" customHeight="1">
      <c r="A9" s="25" t="str">
        <f aca="true" t="shared" si="2" ref="A9:A14">SUBSTITUTE(SUBSTITUTE(CONCATENATE(IF(E9="Universally Unique","UU",E9),IF(G9&lt;&gt;I9,H9,F9),CONCATENATE(IF(I9="Identifier","ID",IF(I9="Text","",I9))))," ",""),"'","")</f>
        <v>IssueDate</v>
      </c>
      <c r="B9" s="39" t="s">
        <v>96</v>
      </c>
      <c r="C9" s="39"/>
      <c r="D9" s="39" t="s">
        <v>45</v>
      </c>
      <c r="E9" s="39"/>
      <c r="F9" s="39" t="s">
        <v>97</v>
      </c>
      <c r="G9" s="39" t="s">
        <v>98</v>
      </c>
      <c r="H9" s="25" t="str">
        <f t="shared" si="0"/>
        <v>Issue Date</v>
      </c>
      <c r="I9" s="39" t="s">
        <v>98</v>
      </c>
      <c r="J9" s="25"/>
      <c r="K9" s="25" t="str">
        <f t="shared" si="1"/>
        <v>Date. Type</v>
      </c>
      <c r="L9" s="39"/>
      <c r="M9" s="25"/>
      <c r="N9" s="25"/>
      <c r="O9" s="25">
        <v>1</v>
      </c>
      <c r="P9" s="39" t="s">
        <v>54</v>
      </c>
      <c r="Q9" s="27" t="s">
        <v>99</v>
      </c>
      <c r="R9" s="30" t="s">
        <v>100</v>
      </c>
      <c r="S9" s="25"/>
      <c r="T9" s="25"/>
      <c r="U9" s="25"/>
      <c r="V9" s="25"/>
      <c r="W9" s="25"/>
      <c r="X9" s="25"/>
      <c r="Y9" s="25"/>
      <c r="Z9" s="25"/>
      <c r="AA9" s="25"/>
      <c r="AB9" s="25"/>
      <c r="AC9" s="25"/>
      <c r="AD9" s="25"/>
      <c r="AE9" s="25"/>
      <c r="AF9" s="25"/>
      <c r="AG9" s="31" t="s">
        <v>101</v>
      </c>
      <c r="AH9" s="25">
        <v>1</v>
      </c>
      <c r="AI9" s="32" t="s">
        <v>58</v>
      </c>
      <c r="AJ9" s="38" t="s">
        <v>100</v>
      </c>
      <c r="AK9" s="27" t="s">
        <v>102</v>
      </c>
      <c r="AL9" s="27"/>
      <c r="AM9" s="27"/>
      <c r="AN9" s="35"/>
      <c r="AO9" s="35"/>
      <c r="AP9" s="35" t="s">
        <v>103</v>
      </c>
      <c r="AQ9" s="35"/>
      <c r="AR9" s="42"/>
      <c r="AS9" s="14"/>
    </row>
    <row r="10" spans="1:45" s="15" customFormat="1" ht="12.75" customHeight="1">
      <c r="A10" s="25" t="str">
        <f t="shared" si="2"/>
        <v>IssueTime</v>
      </c>
      <c r="B10" s="39" t="s">
        <v>104</v>
      </c>
      <c r="C10" s="39"/>
      <c r="D10" s="39" t="s">
        <v>45</v>
      </c>
      <c r="E10" s="39"/>
      <c r="F10" s="39" t="s">
        <v>97</v>
      </c>
      <c r="G10" s="39" t="s">
        <v>105</v>
      </c>
      <c r="H10" s="25" t="str">
        <f t="shared" si="0"/>
        <v>Issue Time</v>
      </c>
      <c r="I10" s="39" t="s">
        <v>105</v>
      </c>
      <c r="J10" s="25"/>
      <c r="K10" s="25" t="str">
        <f t="shared" si="1"/>
        <v>Time. Type</v>
      </c>
      <c r="L10" s="39"/>
      <c r="M10" s="25"/>
      <c r="N10" s="25"/>
      <c r="O10" s="25" t="s">
        <v>53</v>
      </c>
      <c r="P10" s="39" t="s">
        <v>54</v>
      </c>
      <c r="Q10" s="27" t="s">
        <v>106</v>
      </c>
      <c r="R10" s="30" t="s">
        <v>107</v>
      </c>
      <c r="S10" s="25"/>
      <c r="T10" s="25"/>
      <c r="U10" s="25"/>
      <c r="V10" s="25"/>
      <c r="W10" s="25"/>
      <c r="X10" s="25"/>
      <c r="Y10" s="25"/>
      <c r="Z10" s="25"/>
      <c r="AA10" s="25"/>
      <c r="AB10" s="25"/>
      <c r="AC10" s="25"/>
      <c r="AD10" s="25"/>
      <c r="AE10" s="25"/>
      <c r="AF10" s="25"/>
      <c r="AG10" s="31" t="s">
        <v>108</v>
      </c>
      <c r="AH10" s="25" t="s">
        <v>53</v>
      </c>
      <c r="AI10" s="32" t="s">
        <v>58</v>
      </c>
      <c r="AJ10" s="38" t="s">
        <v>107</v>
      </c>
      <c r="AK10" s="27" t="s">
        <v>109</v>
      </c>
      <c r="AL10" s="27"/>
      <c r="AM10" s="27"/>
      <c r="AN10" s="35"/>
      <c r="AO10" s="35"/>
      <c r="AP10" s="35"/>
      <c r="AQ10" s="35"/>
      <c r="AR10" s="42"/>
      <c r="AS10" s="14"/>
    </row>
    <row r="11" spans="1:45" s="15" customFormat="1" ht="12.75" customHeight="1">
      <c r="A11" s="25" t="str">
        <f t="shared" si="2"/>
        <v>UtilitySpecificationTypeCode</v>
      </c>
      <c r="B11" s="39" t="s">
        <v>110</v>
      </c>
      <c r="C11" s="39"/>
      <c r="D11" s="39" t="s">
        <v>45</v>
      </c>
      <c r="E11" s="39"/>
      <c r="F11" s="39" t="s">
        <v>111</v>
      </c>
      <c r="G11" s="39" t="s">
        <v>112</v>
      </c>
      <c r="H11" s="25" t="str">
        <f t="shared" si="0"/>
        <v>Utility Specification Type Code</v>
      </c>
      <c r="I11" s="39" t="s">
        <v>112</v>
      </c>
      <c r="J11" s="25"/>
      <c r="K11" s="25" t="str">
        <f t="shared" si="1"/>
        <v>Code. Type</v>
      </c>
      <c r="L11" s="39"/>
      <c r="M11" s="25"/>
      <c r="N11" s="25"/>
      <c r="O11" s="25">
        <v>1</v>
      </c>
      <c r="P11" s="39" t="s">
        <v>54</v>
      </c>
      <c r="Q11" s="27" t="s">
        <v>113</v>
      </c>
      <c r="R11" s="30" t="s">
        <v>114</v>
      </c>
      <c r="S11" s="25"/>
      <c r="T11" s="25"/>
      <c r="U11" s="25"/>
      <c r="V11" s="25"/>
      <c r="W11" s="25"/>
      <c r="X11" s="25"/>
      <c r="Y11" s="25"/>
      <c r="Z11" s="25"/>
      <c r="AA11" s="25"/>
      <c r="AB11" s="25"/>
      <c r="AC11" s="25"/>
      <c r="AD11" s="25"/>
      <c r="AE11" s="25"/>
      <c r="AF11" s="25"/>
      <c r="AG11" s="31" t="s">
        <v>115</v>
      </c>
      <c r="AH11" s="25">
        <v>1</v>
      </c>
      <c r="AI11" s="32" t="s">
        <v>58</v>
      </c>
      <c r="AJ11" s="45" t="s">
        <v>114</v>
      </c>
      <c r="AK11" s="27" t="s">
        <v>116</v>
      </c>
      <c r="AL11" s="27"/>
      <c r="AM11" s="46" t="s">
        <v>117</v>
      </c>
      <c r="AN11" s="35"/>
      <c r="AO11" s="35"/>
      <c r="AP11" s="35" t="s">
        <v>118</v>
      </c>
      <c r="AQ11" s="35"/>
      <c r="AR11" s="42"/>
      <c r="AS11" s="14"/>
    </row>
    <row r="12" spans="1:45" s="15" customFormat="1" ht="12.75" customHeight="1">
      <c r="A12" s="25" t="str">
        <f t="shared" si="2"/>
        <v>Note</v>
      </c>
      <c r="B12" s="39" t="s">
        <v>119</v>
      </c>
      <c r="C12" s="39"/>
      <c r="D12" s="39" t="s">
        <v>45</v>
      </c>
      <c r="E12" s="39"/>
      <c r="F12" s="39"/>
      <c r="G12" s="39" t="s">
        <v>120</v>
      </c>
      <c r="H12" s="25" t="s">
        <v>120</v>
      </c>
      <c r="I12" s="39" t="s">
        <v>121</v>
      </c>
      <c r="J12" s="25"/>
      <c r="K12" s="25" t="str">
        <f t="shared" si="1"/>
        <v>Note. Type</v>
      </c>
      <c r="L12" s="39"/>
      <c r="M12" s="25"/>
      <c r="N12" s="25"/>
      <c r="O12" s="25" t="s">
        <v>122</v>
      </c>
      <c r="P12" s="39" t="s">
        <v>54</v>
      </c>
      <c r="Q12" s="30" t="s">
        <v>123</v>
      </c>
      <c r="R12" s="30" t="s">
        <v>124</v>
      </c>
      <c r="S12" s="25"/>
      <c r="T12" s="25"/>
      <c r="U12" s="25"/>
      <c r="V12" s="25"/>
      <c r="W12" s="25"/>
      <c r="X12" s="25"/>
      <c r="Y12" s="25"/>
      <c r="Z12" s="25"/>
      <c r="AA12" s="25"/>
      <c r="AB12" s="25"/>
      <c r="AC12" s="25"/>
      <c r="AD12" s="25"/>
      <c r="AE12" s="25"/>
      <c r="AF12" s="25"/>
      <c r="AG12" s="31" t="s">
        <v>120</v>
      </c>
      <c r="AH12" s="25" t="s">
        <v>122</v>
      </c>
      <c r="AI12" s="32" t="s">
        <v>58</v>
      </c>
      <c r="AJ12" s="38" t="s">
        <v>125</v>
      </c>
      <c r="AK12" s="30" t="s">
        <v>126</v>
      </c>
      <c r="AL12" s="27"/>
      <c r="AM12" s="27"/>
      <c r="AN12" s="35"/>
      <c r="AO12" s="35"/>
      <c r="AP12" s="35"/>
      <c r="AQ12" s="35" t="s">
        <v>127</v>
      </c>
      <c r="AR12" s="42"/>
      <c r="AS12" s="14"/>
    </row>
    <row r="13" spans="1:45" s="15" customFormat="1" ht="12.75" customHeight="1">
      <c r="A13" s="25" t="str">
        <f t="shared" si="2"/>
        <v>DocumentCurrencyCode</v>
      </c>
      <c r="B13" s="39" t="s">
        <v>128</v>
      </c>
      <c r="C13" s="39"/>
      <c r="D13" s="39" t="s">
        <v>45</v>
      </c>
      <c r="E13" s="39" t="s">
        <v>129</v>
      </c>
      <c r="F13" s="39" t="s">
        <v>130</v>
      </c>
      <c r="G13" s="39" t="s">
        <v>112</v>
      </c>
      <c r="H13" s="25" t="str">
        <f>IF(F13&lt;&gt;"",CONCATENATE(F13," ",G13),G13)</f>
        <v>Currency Code</v>
      </c>
      <c r="I13" s="39" t="s">
        <v>112</v>
      </c>
      <c r="J13" s="25"/>
      <c r="K13" s="25" t="str">
        <f t="shared" si="1"/>
        <v>Code. Type</v>
      </c>
      <c r="L13" s="39"/>
      <c r="M13" s="25"/>
      <c r="N13" s="25"/>
      <c r="O13" s="25">
        <v>1</v>
      </c>
      <c r="P13" s="39" t="s">
        <v>54</v>
      </c>
      <c r="Q13" s="27" t="s">
        <v>131</v>
      </c>
      <c r="R13" s="30" t="s">
        <v>132</v>
      </c>
      <c r="S13" s="25"/>
      <c r="T13" s="25"/>
      <c r="U13" s="25"/>
      <c r="V13" s="25"/>
      <c r="W13" s="25"/>
      <c r="X13" s="25"/>
      <c r="Y13" s="25"/>
      <c r="Z13" s="25"/>
      <c r="AA13" s="25"/>
      <c r="AB13" s="25"/>
      <c r="AC13" s="25"/>
      <c r="AD13" s="25"/>
      <c r="AE13" s="25"/>
      <c r="AF13" s="25"/>
      <c r="AG13" s="31" t="s">
        <v>133</v>
      </c>
      <c r="AH13" s="25">
        <v>1</v>
      </c>
      <c r="AI13" s="44" t="s">
        <v>58</v>
      </c>
      <c r="AJ13" s="39" t="s">
        <v>132</v>
      </c>
      <c r="AK13" s="30" t="s">
        <v>134</v>
      </c>
      <c r="AL13" s="27"/>
      <c r="AM13" s="27" t="s">
        <v>135</v>
      </c>
      <c r="AN13" s="39"/>
      <c r="AO13" s="35"/>
      <c r="AP13" s="35"/>
      <c r="AQ13" s="35"/>
      <c r="AR13" s="42"/>
      <c r="AS13" s="14"/>
    </row>
    <row r="14" spans="1:45" s="15" customFormat="1" ht="12.75" customHeight="1">
      <c r="A14" s="25" t="str">
        <f t="shared" si="2"/>
        <v>AccountingCostCode</v>
      </c>
      <c r="B14" s="25" t="s">
        <v>136</v>
      </c>
      <c r="C14" s="25"/>
      <c r="D14" s="39" t="s">
        <v>45</v>
      </c>
      <c r="E14" s="25"/>
      <c r="F14" s="25" t="s">
        <v>137</v>
      </c>
      <c r="G14" s="25" t="s">
        <v>112</v>
      </c>
      <c r="H14" s="25" t="str">
        <f>IF(F14&lt;&gt;"",CONCATENATE(F14," ",G14),G14)</f>
        <v>Accounting Cost Code</v>
      </c>
      <c r="I14" s="25" t="s">
        <v>112</v>
      </c>
      <c r="J14" s="25"/>
      <c r="K14" s="25" t="str">
        <f>IF(J14&lt;&gt;"",CONCATENATE(J14,"_ ",I14,". Type"),CONCATENATE(I14,". Type"))</f>
        <v>Code. Type</v>
      </c>
      <c r="L14" s="25"/>
      <c r="M14" s="25"/>
      <c r="N14" s="25"/>
      <c r="O14" s="47" t="s">
        <v>53</v>
      </c>
      <c r="P14" s="25" t="s">
        <v>54</v>
      </c>
      <c r="Q14" s="27" t="s">
        <v>138</v>
      </c>
      <c r="R14" s="38">
        <v>5050</v>
      </c>
      <c r="S14" s="25"/>
      <c r="T14" s="48"/>
      <c r="U14" s="25"/>
      <c r="V14" s="25"/>
      <c r="W14" s="25"/>
      <c r="X14" s="25"/>
      <c r="Y14" s="25"/>
      <c r="Z14" s="25"/>
      <c r="AA14" s="25"/>
      <c r="AB14" s="25"/>
      <c r="AC14" s="25"/>
      <c r="AD14" s="25"/>
      <c r="AE14" s="25"/>
      <c r="AF14" s="49"/>
      <c r="AG14" s="31" t="s">
        <v>139</v>
      </c>
      <c r="AH14" s="38" t="s">
        <v>53</v>
      </c>
      <c r="AI14" s="38"/>
      <c r="AJ14" s="38">
        <v>5050</v>
      </c>
      <c r="AK14" s="30" t="s">
        <v>140</v>
      </c>
      <c r="AL14" s="49"/>
      <c r="AM14" s="49"/>
      <c r="AN14" s="49"/>
      <c r="AO14" s="35"/>
      <c r="AP14" s="35"/>
      <c r="AQ14" s="35"/>
      <c r="AR14" s="49"/>
      <c r="AS14" s="14"/>
    </row>
    <row r="15" spans="1:45" s="15" customFormat="1" ht="12.75" customHeight="1">
      <c r="A15" s="25" t="str">
        <f>SUBSTITUTE(SUBSTITUTE(CONCATENATE(IF(E15="Universally Unique","UU",E15),IF(F15&lt;&gt;I15,H15,#REF!),CONCATENATE(IF(I15="Identifier","ID",IF(I15="Text","",I15))))," ",""),"'","")</f>
        <v>AccountingCost</v>
      </c>
      <c r="B15" s="25" t="s">
        <v>141</v>
      </c>
      <c r="C15" s="25"/>
      <c r="D15" s="39" t="s">
        <v>45</v>
      </c>
      <c r="E15" s="25"/>
      <c r="F15" s="25" t="s">
        <v>137</v>
      </c>
      <c r="G15" s="25"/>
      <c r="H15" s="25" t="str">
        <f>IF(F15&lt;&gt;"",CONCATENATE(F15," ",G15),G15)</f>
        <v>Accounting Cost </v>
      </c>
      <c r="I15" s="25" t="s">
        <v>121</v>
      </c>
      <c r="J15" s="25"/>
      <c r="K15" s="25" t="str">
        <f>IF(J15&lt;&gt;"",CONCATENATE(J15,"_ ",I15,". Type"),CONCATENATE(I15,". Type"))</f>
        <v>Text. Type</v>
      </c>
      <c r="L15" s="25"/>
      <c r="M15" s="25"/>
      <c r="N15" s="25"/>
      <c r="O15" s="47" t="s">
        <v>53</v>
      </c>
      <c r="P15" s="25" t="s">
        <v>54</v>
      </c>
      <c r="Q15" s="27" t="s">
        <v>142</v>
      </c>
      <c r="R15" s="38" t="s">
        <v>143</v>
      </c>
      <c r="S15" s="25"/>
      <c r="T15" s="48"/>
      <c r="U15" s="25"/>
      <c r="V15" s="25"/>
      <c r="W15" s="25"/>
      <c r="X15" s="25"/>
      <c r="Y15" s="25"/>
      <c r="Z15" s="25"/>
      <c r="AA15" s="25"/>
      <c r="AB15" s="25"/>
      <c r="AC15" s="25"/>
      <c r="AD15" s="25"/>
      <c r="AE15" s="25"/>
      <c r="AF15" s="49"/>
      <c r="AG15" s="31" t="s">
        <v>144</v>
      </c>
      <c r="AH15" s="38" t="s">
        <v>53</v>
      </c>
      <c r="AI15" s="38" t="s">
        <v>58</v>
      </c>
      <c r="AJ15" s="38">
        <v>250124502</v>
      </c>
      <c r="AK15" s="30" t="s">
        <v>145</v>
      </c>
      <c r="AL15" s="49"/>
      <c r="AM15" s="49"/>
      <c r="AN15" s="49"/>
      <c r="AO15" s="35"/>
      <c r="AP15" s="35"/>
      <c r="AQ15" s="35"/>
      <c r="AR15" s="49"/>
      <c r="AS15" s="14"/>
    </row>
    <row r="16" spans="1:45" s="15" customFormat="1" ht="12.75" customHeight="1">
      <c r="A16" s="50" t="str">
        <f>SUBSTITUTE(SUBSTITUTE(CONCATENATE(IF(E16="Universally Unique","UU",E16),F16,IF(H16&lt;&gt;I16,H16,""),CONCATENATE(IF(I16="Identifier","ID",IF(I16="Text","",I16))))," ",""),"'","")</f>
        <v>ParentDocumentReference</v>
      </c>
      <c r="B16" s="51" t="s">
        <v>146</v>
      </c>
      <c r="C16" s="51"/>
      <c r="D16" s="51" t="s">
        <v>45</v>
      </c>
      <c r="E16" s="51" t="s">
        <v>147</v>
      </c>
      <c r="F16" s="51"/>
      <c r="G16" s="51"/>
      <c r="H16" s="50" t="str">
        <f>M16</f>
        <v>Document Reference</v>
      </c>
      <c r="I16" s="50" t="str">
        <f>M16</f>
        <v>Document Reference</v>
      </c>
      <c r="J16" s="51"/>
      <c r="K16" s="51"/>
      <c r="L16" s="51"/>
      <c r="M16" s="51" t="s">
        <v>148</v>
      </c>
      <c r="N16" s="51"/>
      <c r="O16" s="51">
        <v>1</v>
      </c>
      <c r="P16" s="51" t="s">
        <v>149</v>
      </c>
      <c r="Q16" s="52" t="s">
        <v>150</v>
      </c>
      <c r="R16" s="53"/>
      <c r="S16" s="54"/>
      <c r="T16" s="54"/>
      <c r="U16" s="54"/>
      <c r="V16" s="54"/>
      <c r="W16" s="54"/>
      <c r="X16" s="54"/>
      <c r="Y16" s="54"/>
      <c r="Z16" s="54"/>
      <c r="AA16" s="54"/>
      <c r="AB16" s="54"/>
      <c r="AC16" s="54"/>
      <c r="AD16" s="54"/>
      <c r="AE16" s="54"/>
      <c r="AF16" s="54"/>
      <c r="AG16" s="55" t="s">
        <v>151</v>
      </c>
      <c r="AH16" s="51">
        <v>1</v>
      </c>
      <c r="AI16" s="56" t="s">
        <v>58</v>
      </c>
      <c r="AJ16" s="53"/>
      <c r="AK16" s="52" t="s">
        <v>152</v>
      </c>
      <c r="AL16" s="57"/>
      <c r="AM16" s="57"/>
      <c r="AN16" s="58"/>
      <c r="AO16" s="57"/>
      <c r="AP16" s="59"/>
      <c r="AQ16" s="60"/>
      <c r="AR16" s="61"/>
      <c r="AS16" s="14"/>
    </row>
    <row r="17" spans="1:74" s="39" customFormat="1" ht="12.75" customHeight="1">
      <c r="A17" s="51" t="s">
        <v>153</v>
      </c>
      <c r="B17" s="51" t="s">
        <v>154</v>
      </c>
      <c r="C17" s="51"/>
      <c r="D17" s="51" t="s">
        <v>45</v>
      </c>
      <c r="E17" s="51" t="s">
        <v>155</v>
      </c>
      <c r="F17" s="51"/>
      <c r="G17" s="51"/>
      <c r="H17" s="51" t="s">
        <v>148</v>
      </c>
      <c r="I17" s="51" t="s">
        <v>148</v>
      </c>
      <c r="J17" s="51"/>
      <c r="K17" s="51"/>
      <c r="L17" s="51"/>
      <c r="M17" s="62"/>
      <c r="N17" s="62"/>
      <c r="O17" s="63" t="s">
        <v>122</v>
      </c>
      <c r="P17" s="51" t="s">
        <v>149</v>
      </c>
      <c r="Q17" s="64" t="s">
        <v>156</v>
      </c>
      <c r="R17" s="65"/>
      <c r="S17" s="65"/>
      <c r="T17" s="65"/>
      <c r="U17" s="65"/>
      <c r="V17" s="65"/>
      <c r="W17" s="65"/>
      <c r="X17" s="51"/>
      <c r="Y17" s="53"/>
      <c r="Z17" s="62"/>
      <c r="AA17" s="62"/>
      <c r="AB17" s="62"/>
      <c r="AC17" s="62"/>
      <c r="AD17" s="62"/>
      <c r="AE17" s="62"/>
      <c r="AF17" s="62"/>
      <c r="AG17" s="62" t="s">
        <v>157</v>
      </c>
      <c r="AH17" s="62" t="s">
        <v>122</v>
      </c>
      <c r="AI17" s="56" t="s">
        <v>58</v>
      </c>
      <c r="AJ17" s="62"/>
      <c r="AK17" s="64" t="s">
        <v>158</v>
      </c>
      <c r="AL17" s="62"/>
      <c r="AM17" s="62"/>
      <c r="AN17" s="66" t="s">
        <v>159</v>
      </c>
      <c r="AO17" s="62"/>
      <c r="AP17" s="62"/>
      <c r="AQ17" s="67" t="s">
        <v>160</v>
      </c>
      <c r="AR17" s="62"/>
      <c r="AS17" s="14"/>
      <c r="AZ17"/>
      <c r="BA17" s="38"/>
      <c r="BB17" s="38"/>
      <c r="BC17" s="38"/>
      <c r="BP17" s="15"/>
      <c r="BQ17" s="15"/>
      <c r="BR17" s="15"/>
      <c r="BS17" s="15"/>
      <c r="BT17" s="15"/>
      <c r="BU17" s="15"/>
      <c r="BV17" s="15"/>
    </row>
    <row r="18" spans="1:256" s="39" customFormat="1" ht="12.75" customHeight="1">
      <c r="A18" s="51" t="s">
        <v>161</v>
      </c>
      <c r="B18" s="51" t="s">
        <v>162</v>
      </c>
      <c r="C18" s="51"/>
      <c r="D18" s="51" t="s">
        <v>45</v>
      </c>
      <c r="E18" s="51"/>
      <c r="F18" s="51"/>
      <c r="G18" s="51"/>
      <c r="H18" s="51" t="s">
        <v>161</v>
      </c>
      <c r="I18" s="51" t="s">
        <v>161</v>
      </c>
      <c r="J18" s="51"/>
      <c r="K18" s="51"/>
      <c r="L18" s="51"/>
      <c r="M18" s="62" t="s">
        <v>163</v>
      </c>
      <c r="N18" s="51"/>
      <c r="O18" s="63" t="s">
        <v>122</v>
      </c>
      <c r="P18" s="51" t="s">
        <v>149</v>
      </c>
      <c r="Q18" s="64" t="s">
        <v>164</v>
      </c>
      <c r="R18" s="65"/>
      <c r="S18" s="65"/>
      <c r="T18" s="65"/>
      <c r="U18" s="66"/>
      <c r="V18" s="66"/>
      <c r="W18" s="65"/>
      <c r="X18" s="51"/>
      <c r="Y18" s="53"/>
      <c r="Z18" s="53"/>
      <c r="AA18" s="53"/>
      <c r="AB18" s="53"/>
      <c r="AC18" s="53"/>
      <c r="AD18" s="53"/>
      <c r="AE18" s="53"/>
      <c r="AF18" s="53"/>
      <c r="AG18" s="62" t="s">
        <v>163</v>
      </c>
      <c r="AH18" s="63" t="s">
        <v>122</v>
      </c>
      <c r="AI18" s="56" t="s">
        <v>58</v>
      </c>
      <c r="AJ18" s="68"/>
      <c r="AK18" s="64" t="s">
        <v>165</v>
      </c>
      <c r="AL18" s="66"/>
      <c r="AM18" s="65"/>
      <c r="AN18" s="66" t="s">
        <v>166</v>
      </c>
      <c r="AO18" s="64"/>
      <c r="AP18" s="64"/>
      <c r="AQ18" s="66"/>
      <c r="AR18" s="68"/>
      <c r="AS18" s="14"/>
      <c r="AT18"/>
      <c r="AU18" s="38"/>
      <c r="AV18" s="38"/>
      <c r="AW18" s="38"/>
      <c r="IC18" s="15"/>
      <c r="ID18" s="15"/>
      <c r="IE18" s="15"/>
      <c r="IF18" s="15"/>
      <c r="IG18" s="15"/>
      <c r="IH18" s="15"/>
      <c r="II18" s="15"/>
      <c r="IJ18" s="15"/>
      <c r="IK18" s="15"/>
      <c r="IL18" s="15"/>
      <c r="IM18" s="15"/>
      <c r="IN18" s="15"/>
      <c r="IO18" s="15"/>
      <c r="IP18" s="15"/>
      <c r="IQ18" s="15"/>
      <c r="IR18" s="15"/>
      <c r="IS18" s="15"/>
      <c r="IT18" s="15"/>
      <c r="IU18" s="15"/>
      <c r="IV18" s="15"/>
    </row>
    <row r="19" spans="1:256" s="25" customFormat="1" ht="12.75" customHeight="1">
      <c r="A19" s="50" t="str">
        <f aca="true" t="shared" si="3" ref="A19:A25">SUBSTITUTE(SUBSTITUTE(CONCATENATE(IF(E19="Universally Unique","UU",E19),F19,IF(H19&lt;&gt;I19,H19,""),CONCATENATE(IF(I19="Identifier","ID",IF(I19="Text","",I19))))," ",""),"'","")</f>
        <v>SenderParty</v>
      </c>
      <c r="B19" s="50" t="s">
        <v>167</v>
      </c>
      <c r="C19" s="69"/>
      <c r="D19" s="51" t="s">
        <v>45</v>
      </c>
      <c r="E19" s="69" t="s">
        <v>168</v>
      </c>
      <c r="F19" s="69"/>
      <c r="G19" s="69"/>
      <c r="H19" s="50" t="str">
        <f aca="true" t="shared" si="4" ref="H19:H25">M19</f>
        <v>Party</v>
      </c>
      <c r="I19" s="50" t="str">
        <f aca="true" t="shared" si="5" ref="I19:I25">M19</f>
        <v>Party</v>
      </c>
      <c r="J19" s="50"/>
      <c r="K19" s="69"/>
      <c r="L19" s="69"/>
      <c r="M19" s="70" t="s">
        <v>169</v>
      </c>
      <c r="N19" s="69"/>
      <c r="O19" s="71">
        <v>1</v>
      </c>
      <c r="P19" s="69" t="s">
        <v>149</v>
      </c>
      <c r="Q19" s="64" t="s">
        <v>170</v>
      </c>
      <c r="R19" s="64"/>
      <c r="S19" s="72"/>
      <c r="T19" s="73" t="s">
        <v>56</v>
      </c>
      <c r="U19" s="69"/>
      <c r="V19" s="69"/>
      <c r="W19" s="69" t="s">
        <v>171</v>
      </c>
      <c r="X19" s="69"/>
      <c r="Y19" s="69"/>
      <c r="Z19" s="69"/>
      <c r="AA19" s="69"/>
      <c r="AB19" s="69"/>
      <c r="AC19" s="69"/>
      <c r="AD19" s="69"/>
      <c r="AE19" s="69"/>
      <c r="AF19" s="69"/>
      <c r="AG19" s="69" t="s">
        <v>172</v>
      </c>
      <c r="AH19" s="69">
        <v>1</v>
      </c>
      <c r="AI19" s="56" t="s">
        <v>58</v>
      </c>
      <c r="AJ19" s="69"/>
      <c r="AK19" s="52" t="s">
        <v>173</v>
      </c>
      <c r="AL19" s="69"/>
      <c r="AM19" s="69"/>
      <c r="AN19" s="69" t="s">
        <v>174</v>
      </c>
      <c r="AO19" s="69"/>
      <c r="AP19" s="69"/>
      <c r="AQ19" s="69"/>
      <c r="AR19" s="69"/>
      <c r="AS19" s="14"/>
      <c r="IC19" s="15"/>
      <c r="ID19" s="15"/>
      <c r="IE19" s="15"/>
      <c r="IF19" s="15"/>
      <c r="IG19" s="15"/>
      <c r="IH19" s="15"/>
      <c r="II19" s="15"/>
      <c r="IJ19" s="15"/>
      <c r="IK19" s="15"/>
      <c r="IL19" s="15"/>
      <c r="IM19" s="15"/>
      <c r="IN19" s="15"/>
      <c r="IO19" s="15"/>
      <c r="IP19" s="15"/>
      <c r="IQ19" s="15"/>
      <c r="IR19" s="15"/>
      <c r="IS19" s="15"/>
      <c r="IT19" s="15"/>
      <c r="IU19" s="15"/>
      <c r="IV19" s="15"/>
    </row>
    <row r="20" spans="1:256" s="25" customFormat="1" ht="12.75" customHeight="1">
      <c r="A20" s="50" t="str">
        <f t="shared" si="3"/>
        <v>ReceiverParty</v>
      </c>
      <c r="B20" s="50" t="s">
        <v>175</v>
      </c>
      <c r="C20" s="69"/>
      <c r="D20" s="51" t="s">
        <v>45</v>
      </c>
      <c r="E20" s="69" t="s">
        <v>176</v>
      </c>
      <c r="F20" s="69"/>
      <c r="G20" s="69"/>
      <c r="H20" s="50" t="str">
        <f t="shared" si="4"/>
        <v>Party</v>
      </c>
      <c r="I20" s="50" t="str">
        <f t="shared" si="5"/>
        <v>Party</v>
      </c>
      <c r="J20" s="50"/>
      <c r="K20" s="69"/>
      <c r="L20" s="69"/>
      <c r="M20" s="70" t="s">
        <v>169</v>
      </c>
      <c r="N20" s="69"/>
      <c r="O20" s="71">
        <v>1</v>
      </c>
      <c r="P20" s="69" t="s">
        <v>149</v>
      </c>
      <c r="Q20" s="64" t="s">
        <v>177</v>
      </c>
      <c r="R20" s="64"/>
      <c r="S20" s="72"/>
      <c r="T20" s="73" t="s">
        <v>56</v>
      </c>
      <c r="U20" s="69"/>
      <c r="V20" s="69"/>
      <c r="W20" s="69" t="s">
        <v>171</v>
      </c>
      <c r="X20" s="69"/>
      <c r="Y20" s="69"/>
      <c r="Z20" s="69"/>
      <c r="AA20" s="69"/>
      <c r="AB20" s="69"/>
      <c r="AC20" s="69"/>
      <c r="AD20" s="69"/>
      <c r="AE20" s="69"/>
      <c r="AF20" s="69"/>
      <c r="AG20" s="69" t="s">
        <v>178</v>
      </c>
      <c r="AH20" s="69">
        <v>1</v>
      </c>
      <c r="AI20" s="56" t="s">
        <v>58</v>
      </c>
      <c r="AJ20" s="69"/>
      <c r="AK20" s="52" t="s">
        <v>179</v>
      </c>
      <c r="AL20" s="69"/>
      <c r="AM20" s="69"/>
      <c r="AN20" s="69" t="s">
        <v>174</v>
      </c>
      <c r="AO20" s="69"/>
      <c r="AP20" s="69"/>
      <c r="AQ20" s="69"/>
      <c r="AR20" s="69"/>
      <c r="AS20" s="14"/>
      <c r="IC20" s="15"/>
      <c r="ID20" s="15"/>
      <c r="IE20" s="15"/>
      <c r="IF20" s="15"/>
      <c r="IG20" s="15"/>
      <c r="IH20" s="15"/>
      <c r="II20" s="15"/>
      <c r="IJ20" s="15"/>
      <c r="IK20" s="15"/>
      <c r="IL20" s="15"/>
      <c r="IM20" s="15"/>
      <c r="IN20" s="15"/>
      <c r="IO20" s="15"/>
      <c r="IP20" s="15"/>
      <c r="IQ20" s="15"/>
      <c r="IR20" s="15"/>
      <c r="IS20" s="15"/>
      <c r="IT20" s="15"/>
      <c r="IU20" s="15"/>
      <c r="IV20" s="15"/>
    </row>
    <row r="21" spans="1:45" s="15" customFormat="1" ht="12.75" customHeight="1">
      <c r="A21" s="50" t="str">
        <f t="shared" si="3"/>
        <v>BuyerCustomerParty</v>
      </c>
      <c r="B21" s="51" t="s">
        <v>180</v>
      </c>
      <c r="C21" s="51"/>
      <c r="D21" s="51" t="s">
        <v>45</v>
      </c>
      <c r="E21" s="51"/>
      <c r="F21" s="51" t="s">
        <v>181</v>
      </c>
      <c r="G21" s="51"/>
      <c r="H21" s="50" t="str">
        <f t="shared" si="4"/>
        <v>Customer Party</v>
      </c>
      <c r="I21" s="50" t="str">
        <f t="shared" si="5"/>
        <v>Customer Party</v>
      </c>
      <c r="J21" s="51"/>
      <c r="K21" s="51"/>
      <c r="L21" s="51"/>
      <c r="M21" s="51" t="s">
        <v>182</v>
      </c>
      <c r="N21" s="51"/>
      <c r="O21" s="62" t="s">
        <v>53</v>
      </c>
      <c r="P21" s="51" t="s">
        <v>149</v>
      </c>
      <c r="Q21" s="52" t="s">
        <v>183</v>
      </c>
      <c r="R21" s="53"/>
      <c r="S21" s="54"/>
      <c r="T21" s="54"/>
      <c r="U21" s="54"/>
      <c r="V21" s="54"/>
      <c r="W21" s="54"/>
      <c r="X21" s="54"/>
      <c r="Y21" s="54"/>
      <c r="Z21" s="54"/>
      <c r="AA21" s="54"/>
      <c r="AB21" s="54"/>
      <c r="AC21" s="54"/>
      <c r="AD21" s="54"/>
      <c r="AE21" s="54"/>
      <c r="AF21" s="54"/>
      <c r="AG21" s="55" t="s">
        <v>184</v>
      </c>
      <c r="AH21" s="62" t="s">
        <v>53</v>
      </c>
      <c r="AI21" s="56" t="s">
        <v>58</v>
      </c>
      <c r="AJ21" s="53"/>
      <c r="AK21" s="52" t="s">
        <v>185</v>
      </c>
      <c r="AL21" s="57"/>
      <c r="AM21" s="57"/>
      <c r="AN21" s="58" t="s">
        <v>174</v>
      </c>
      <c r="AO21" s="57"/>
      <c r="AP21" s="59"/>
      <c r="AQ21" s="60" t="s">
        <v>186</v>
      </c>
      <c r="AR21" s="61" t="s">
        <v>187</v>
      </c>
      <c r="AS21" s="14"/>
    </row>
    <row r="22" spans="1:45" s="15" customFormat="1" ht="12.75" customHeight="1">
      <c r="A22" s="50" t="str">
        <f t="shared" si="3"/>
        <v>SubscriberParty</v>
      </c>
      <c r="B22" s="50" t="s">
        <v>188</v>
      </c>
      <c r="C22" s="69"/>
      <c r="D22" s="51" t="s">
        <v>45</v>
      </c>
      <c r="E22" s="69" t="s">
        <v>189</v>
      </c>
      <c r="F22" s="69"/>
      <c r="G22" s="69"/>
      <c r="H22" s="50" t="str">
        <f t="shared" si="4"/>
        <v>Party</v>
      </c>
      <c r="I22" s="50" t="str">
        <f t="shared" si="5"/>
        <v>Party</v>
      </c>
      <c r="J22" s="50"/>
      <c r="K22" s="69"/>
      <c r="L22" s="69"/>
      <c r="M22" s="70" t="s">
        <v>169</v>
      </c>
      <c r="N22" s="69"/>
      <c r="O22" s="71" t="s">
        <v>53</v>
      </c>
      <c r="P22" s="69" t="s">
        <v>149</v>
      </c>
      <c r="Q22" s="52" t="s">
        <v>190</v>
      </c>
      <c r="R22" s="74"/>
      <c r="S22" s="52"/>
      <c r="T22" s="75"/>
      <c r="U22" s="76"/>
      <c r="V22" s="77"/>
      <c r="W22" s="78"/>
      <c r="X22" s="78"/>
      <c r="Y22" s="78"/>
      <c r="Z22" s="78"/>
      <c r="AA22" s="78"/>
      <c r="AB22" s="78"/>
      <c r="AC22" s="78"/>
      <c r="AD22" s="78"/>
      <c r="AE22" s="78"/>
      <c r="AF22" s="54"/>
      <c r="AG22" s="74" t="s">
        <v>191</v>
      </c>
      <c r="AH22" s="71" t="s">
        <v>53</v>
      </c>
      <c r="AI22" s="56" t="s">
        <v>58</v>
      </c>
      <c r="AJ22" s="74"/>
      <c r="AK22" s="52" t="s">
        <v>192</v>
      </c>
      <c r="AL22" s="74"/>
      <c r="AM22" s="74"/>
      <c r="AN22" s="74" t="s">
        <v>174</v>
      </c>
      <c r="AO22" s="74"/>
      <c r="AP22" s="74"/>
      <c r="AQ22" s="74" t="s">
        <v>193</v>
      </c>
      <c r="AR22" s="74" t="s">
        <v>194</v>
      </c>
      <c r="AS22" s="14"/>
    </row>
    <row r="23" spans="1:45" s="15" customFormat="1" ht="12.75" customHeight="1">
      <c r="A23" s="50" t="str">
        <f t="shared" si="3"/>
        <v>MainOnAccountPayment</v>
      </c>
      <c r="B23" s="79" t="s">
        <v>195</v>
      </c>
      <c r="C23" s="79"/>
      <c r="D23" s="51" t="s">
        <v>45</v>
      </c>
      <c r="E23" s="79" t="s">
        <v>196</v>
      </c>
      <c r="F23" s="79"/>
      <c r="G23" s="79"/>
      <c r="H23" s="50" t="str">
        <f t="shared" si="4"/>
        <v>On Account Payment</v>
      </c>
      <c r="I23" s="50" t="str">
        <f t="shared" si="5"/>
        <v>On Account Payment</v>
      </c>
      <c r="J23" s="79"/>
      <c r="K23" s="60"/>
      <c r="L23" s="79"/>
      <c r="M23" s="79" t="s">
        <v>197</v>
      </c>
      <c r="N23" s="79"/>
      <c r="O23" s="79" t="s">
        <v>122</v>
      </c>
      <c r="P23" s="79" t="s">
        <v>149</v>
      </c>
      <c r="Q23" s="80" t="s">
        <v>198</v>
      </c>
      <c r="R23" s="81"/>
      <c r="S23" s="50"/>
      <c r="T23" s="50"/>
      <c r="U23" s="50"/>
      <c r="V23" s="50"/>
      <c r="W23" s="50"/>
      <c r="X23" s="50"/>
      <c r="Y23" s="50"/>
      <c r="Z23" s="50"/>
      <c r="AA23" s="50"/>
      <c r="AB23" s="50"/>
      <c r="AC23" s="50"/>
      <c r="AD23" s="50"/>
      <c r="AE23" s="50"/>
      <c r="AF23" s="50"/>
      <c r="AG23" s="82" t="s">
        <v>199</v>
      </c>
      <c r="AH23" s="79" t="s">
        <v>122</v>
      </c>
      <c r="AI23" s="83" t="s">
        <v>58</v>
      </c>
      <c r="AJ23" s="81"/>
      <c r="AK23" s="84" t="s">
        <v>200</v>
      </c>
      <c r="AL23" s="67"/>
      <c r="AM23" s="67"/>
      <c r="AN23" s="67"/>
      <c r="AO23" s="60"/>
      <c r="AP23" s="85"/>
      <c r="AQ23" s="67"/>
      <c r="AR23" s="67"/>
      <c r="AS23" s="14"/>
    </row>
    <row r="24" spans="1:45" s="15" customFormat="1" ht="12.75" customHeight="1">
      <c r="A24" s="50" t="str">
        <f t="shared" si="3"/>
        <v>ExtendedSpecification</v>
      </c>
      <c r="B24" s="79" t="s">
        <v>201</v>
      </c>
      <c r="C24" s="79"/>
      <c r="D24" s="51" t="s">
        <v>45</v>
      </c>
      <c r="E24" s="79" t="s">
        <v>202</v>
      </c>
      <c r="F24" s="79"/>
      <c r="G24" s="79"/>
      <c r="H24" s="50" t="str">
        <f t="shared" si="4"/>
        <v>Specification</v>
      </c>
      <c r="I24" s="50" t="str">
        <f t="shared" si="5"/>
        <v>Specification</v>
      </c>
      <c r="J24" s="79"/>
      <c r="K24" s="60"/>
      <c r="L24" s="79"/>
      <c r="M24" s="79" t="s">
        <v>203</v>
      </c>
      <c r="N24" s="79"/>
      <c r="O24" s="79" t="s">
        <v>122</v>
      </c>
      <c r="P24" s="79" t="s">
        <v>149</v>
      </c>
      <c r="Q24" s="86" t="s">
        <v>204</v>
      </c>
      <c r="R24" s="81"/>
      <c r="S24" s="54"/>
      <c r="T24" s="54"/>
      <c r="U24" s="54"/>
      <c r="V24" s="54"/>
      <c r="W24" s="54"/>
      <c r="X24" s="54"/>
      <c r="Y24" s="54"/>
      <c r="Z24" s="54"/>
      <c r="AA24" s="54"/>
      <c r="AB24" s="54"/>
      <c r="AC24" s="54"/>
      <c r="AD24" s="54"/>
      <c r="AE24" s="54"/>
      <c r="AF24" s="54"/>
      <c r="AG24" s="85" t="s">
        <v>205</v>
      </c>
      <c r="AH24" s="79" t="s">
        <v>122</v>
      </c>
      <c r="AI24" s="83" t="s">
        <v>58</v>
      </c>
      <c r="AJ24" s="81"/>
      <c r="AK24" s="84" t="s">
        <v>206</v>
      </c>
      <c r="AL24" s="87"/>
      <c r="AM24" s="87"/>
      <c r="AN24" s="87"/>
      <c r="AO24" s="60"/>
      <c r="AP24" s="85"/>
      <c r="AQ24" s="66" t="s">
        <v>207</v>
      </c>
      <c r="AR24" s="87" t="s">
        <v>208</v>
      </c>
      <c r="AS24" s="14"/>
    </row>
    <row r="25" spans="1:45" s="15" customFormat="1" ht="12.75" customHeight="1">
      <c r="A25" s="50" t="str">
        <f t="shared" si="3"/>
        <v>UtilityChargeableConsumption</v>
      </c>
      <c r="B25" s="51" t="s">
        <v>209</v>
      </c>
      <c r="C25" s="51"/>
      <c r="D25" s="51" t="s">
        <v>45</v>
      </c>
      <c r="E25" s="51" t="s">
        <v>210</v>
      </c>
      <c r="F25" s="51"/>
      <c r="G25" s="51"/>
      <c r="H25" s="50" t="str">
        <f t="shared" si="4"/>
        <v>Chargeable Consumption</v>
      </c>
      <c r="I25" s="50" t="str">
        <f t="shared" si="5"/>
        <v>Chargeable Consumption</v>
      </c>
      <c r="J25" s="51"/>
      <c r="K25" s="51"/>
      <c r="L25" s="51"/>
      <c r="M25" s="51" t="s">
        <v>211</v>
      </c>
      <c r="N25" s="51"/>
      <c r="O25" s="51" t="s">
        <v>122</v>
      </c>
      <c r="P25" s="51" t="s">
        <v>149</v>
      </c>
      <c r="Q25" s="52" t="s">
        <v>212</v>
      </c>
      <c r="R25" s="53"/>
      <c r="S25" s="54"/>
      <c r="T25" s="54"/>
      <c r="U25" s="54"/>
      <c r="V25" s="54"/>
      <c r="W25" s="54"/>
      <c r="X25" s="54"/>
      <c r="Y25" s="54"/>
      <c r="Z25" s="54"/>
      <c r="AA25" s="54"/>
      <c r="AB25" s="54"/>
      <c r="AC25" s="54"/>
      <c r="AD25" s="54"/>
      <c r="AE25" s="54"/>
      <c r="AF25" s="54"/>
      <c r="AG25" s="55" t="s">
        <v>213</v>
      </c>
      <c r="AH25" s="51" t="s">
        <v>122</v>
      </c>
      <c r="AI25" s="56" t="s">
        <v>58</v>
      </c>
      <c r="AJ25" s="53"/>
      <c r="AK25" s="52" t="s">
        <v>214</v>
      </c>
      <c r="AL25" s="57"/>
      <c r="AM25" s="57"/>
      <c r="AN25" s="58"/>
      <c r="AO25" s="57"/>
      <c r="AP25" s="59"/>
      <c r="AQ25" s="66" t="s">
        <v>207</v>
      </c>
      <c r="AR25" s="61" t="s">
        <v>215</v>
      </c>
      <c r="AS25" s="14"/>
    </row>
    <row r="26" spans="1:256" s="15" customFormat="1" ht="12.7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U26" s="88"/>
      <c r="II26"/>
      <c r="IJ26"/>
      <c r="IK26"/>
      <c r="IL26"/>
      <c r="IM26"/>
      <c r="IN26"/>
      <c r="IO26"/>
      <c r="IP26"/>
      <c r="IQ26"/>
      <c r="IR26"/>
      <c r="IS26"/>
      <c r="IT26"/>
      <c r="IU26"/>
      <c r="IV26"/>
    </row>
  </sheetData>
  <sheetProtection/>
  <printOptions/>
  <pageMargins left="0.75" right="0.75" top="1" bottom="1"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317"/>
  <sheetViews>
    <sheetView tabSelected="1" zoomScalePageLayoutView="0" workbookViewId="0" topLeftCell="A1">
      <selection activeCell="A1" sqref="A1"/>
    </sheetView>
  </sheetViews>
  <sheetFormatPr defaultColWidth="9.140625" defaultRowHeight="12.75"/>
  <cols>
    <col min="1" max="1" width="45.421875" style="0" customWidth="1"/>
    <col min="2" max="2" width="39.140625" style="0" customWidth="1"/>
    <col min="3" max="3" width="64.421875" style="0" customWidth="1"/>
    <col min="4" max="4" width="13.7109375" style="0" customWidth="1"/>
    <col min="5" max="5" width="25.57421875" style="0" customWidth="1"/>
    <col min="6" max="6" width="19.28125" style="0" customWidth="1"/>
    <col min="7" max="7" width="18.8515625" style="0" customWidth="1"/>
    <col min="8" max="8" width="27.7109375" style="0" customWidth="1"/>
    <col min="9" max="9" width="30.57421875" style="0" customWidth="1"/>
    <col min="10" max="10" width="22.00390625" style="0" customWidth="1"/>
    <col min="11" max="11" width="8.8515625" style="0" customWidth="1"/>
    <col min="12" max="12" width="35.28125" style="0" customWidth="1"/>
    <col min="13" max="13" width="8.8515625" style="0" customWidth="1"/>
    <col min="14" max="14" width="23.57421875" style="0" customWidth="1"/>
    <col min="15" max="15" width="7.421875" style="0" customWidth="1"/>
    <col min="16" max="16" width="8.7109375" style="0" customWidth="1"/>
    <col min="17" max="17" width="8.8515625" style="0" customWidth="1"/>
    <col min="18" max="18" width="47.00390625" style="0" customWidth="1"/>
    <col min="19" max="19" width="25.7109375" style="0" customWidth="1"/>
    <col min="33" max="33" width="12.421875" style="0" customWidth="1"/>
    <col min="34" max="34" width="39.140625" style="0" customWidth="1"/>
    <col min="35" max="35" width="12.8515625" style="0" customWidth="1"/>
    <col min="36" max="36" width="9.421875" style="0" customWidth="1"/>
    <col min="37" max="37" width="33.421875" style="0" customWidth="1"/>
    <col min="38" max="38" width="96.140625" style="0" customWidth="1"/>
    <col min="39" max="39" width="12.00390625" style="0" customWidth="1"/>
    <col min="40" max="40" width="49.00390625" style="0" customWidth="1"/>
    <col min="41" max="41" width="10.28125" style="0" customWidth="1"/>
    <col min="42" max="42" width="10.421875" style="0" customWidth="1"/>
    <col min="45" max="45" width="8.28125" style="0" customWidth="1"/>
    <col min="46" max="46" width="4.140625" style="15" customWidth="1"/>
    <col min="47" max="237" width="9.140625" style="15" customWidth="1"/>
  </cols>
  <sheetData>
    <row r="1" spans="2:46" s="15" customFormat="1" ht="41.25" customHeight="1">
      <c r="B1" s="1" t="s">
        <v>216</v>
      </c>
      <c r="C1" s="2" t="s">
        <v>1</v>
      </c>
      <c r="D1" s="3" t="s">
        <v>2</v>
      </c>
      <c r="E1" s="4" t="s">
        <v>3</v>
      </c>
      <c r="F1" s="5" t="s">
        <v>4</v>
      </c>
      <c r="G1" s="6" t="s">
        <v>5</v>
      </c>
      <c r="H1" s="3" t="s">
        <v>6</v>
      </c>
      <c r="I1" s="3" t="s">
        <v>7</v>
      </c>
      <c r="J1" s="3" t="s">
        <v>8</v>
      </c>
      <c r="K1" s="3" t="s">
        <v>9</v>
      </c>
      <c r="L1" s="3" t="s">
        <v>10</v>
      </c>
      <c r="M1" s="3" t="s">
        <v>11</v>
      </c>
      <c r="N1" s="5" t="s">
        <v>12</v>
      </c>
      <c r="O1" s="3" t="s">
        <v>13</v>
      </c>
      <c r="P1" s="3" t="s">
        <v>14</v>
      </c>
      <c r="Q1" s="3" t="s">
        <v>15</v>
      </c>
      <c r="R1" s="7" t="s">
        <v>16</v>
      </c>
      <c r="S1" s="8"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9" t="s">
        <v>32</v>
      </c>
      <c r="AI1" s="9" t="s">
        <v>33</v>
      </c>
      <c r="AJ1" s="9" t="s">
        <v>34</v>
      </c>
      <c r="AK1" s="10" t="s">
        <v>35</v>
      </c>
      <c r="AL1" s="11" t="s">
        <v>36</v>
      </c>
      <c r="AM1" s="11" t="s">
        <v>37</v>
      </c>
      <c r="AN1" s="11" t="s">
        <v>38</v>
      </c>
      <c r="AO1" s="12" t="s">
        <v>39</v>
      </c>
      <c r="AP1" s="11" t="s">
        <v>40</v>
      </c>
      <c r="AQ1" s="13" t="s">
        <v>41</v>
      </c>
      <c r="AR1" s="12" t="s">
        <v>42</v>
      </c>
      <c r="AS1" s="11" t="s">
        <v>43</v>
      </c>
      <c r="AT1" s="14"/>
    </row>
    <row r="2" spans="2:46" s="15" customFormat="1" ht="12.75" customHeight="1">
      <c r="B2" s="16" t="str">
        <f>SUBSTITUTE(SUBSTITUTE(CONCATENATE(IF(D2="","",CONCATENATE(D2,"")),"",E2)," ",""),"'","")</f>
        <v>UtilityStatement</v>
      </c>
      <c r="C2" s="17" t="s">
        <v>217</v>
      </c>
      <c r="D2" s="17"/>
      <c r="E2" s="17" t="s">
        <v>218</v>
      </c>
      <c r="F2" s="17"/>
      <c r="G2" s="17"/>
      <c r="H2" s="17"/>
      <c r="I2" s="17"/>
      <c r="J2" s="17"/>
      <c r="K2" s="16"/>
      <c r="L2" s="16"/>
      <c r="M2" s="17"/>
      <c r="N2" s="17"/>
      <c r="O2" s="17"/>
      <c r="P2" s="17"/>
      <c r="Q2" s="17" t="s">
        <v>46</v>
      </c>
      <c r="R2" s="18" t="s">
        <v>219</v>
      </c>
      <c r="S2" s="19"/>
      <c r="T2" s="20"/>
      <c r="U2" s="20"/>
      <c r="V2" s="20"/>
      <c r="W2" s="20"/>
      <c r="X2" s="20"/>
      <c r="Y2" s="20"/>
      <c r="Z2" s="20"/>
      <c r="AA2" s="20"/>
      <c r="AB2" s="20"/>
      <c r="AC2" s="20"/>
      <c r="AD2" s="20"/>
      <c r="AE2" s="20"/>
      <c r="AF2" s="20"/>
      <c r="AG2" s="20"/>
      <c r="AH2" s="21" t="s">
        <v>48</v>
      </c>
      <c r="AI2" s="17"/>
      <c r="AJ2" s="22"/>
      <c r="AK2" s="19"/>
      <c r="AL2" s="23" t="s">
        <v>220</v>
      </c>
      <c r="AM2" s="24"/>
      <c r="AN2" s="24"/>
      <c r="AO2" s="24"/>
      <c r="AP2" s="21"/>
      <c r="AQ2" s="24"/>
      <c r="AR2" s="21"/>
      <c r="AS2" s="24"/>
      <c r="AT2" s="14"/>
    </row>
    <row r="3" spans="2:46" s="15" customFormat="1" ht="13.5" customHeight="1">
      <c r="B3" s="25" t="str">
        <f>SUBSTITUTE(SUBSTITUTE(CONCATENATE(IF(F3="Universally Unique","UU",F3),IF(H3&lt;&gt;J3,I3,G3),CONCATENATE(IF(J3="Identifier","ID",IF(J3="Text","",J3))))," ",""),"'","")</f>
        <v>UBLVersionID</v>
      </c>
      <c r="C3" s="25" t="s">
        <v>221</v>
      </c>
      <c r="D3" s="26"/>
      <c r="E3" s="27" t="s">
        <v>218</v>
      </c>
      <c r="F3" s="28"/>
      <c r="G3" s="28" t="s">
        <v>51</v>
      </c>
      <c r="H3" s="26" t="s">
        <v>52</v>
      </c>
      <c r="I3" s="25" t="str">
        <f aca="true" t="shared" si="0" ref="I3:I11">IF(G3&lt;&gt;"",CONCATENATE(G3," ",H3),H3)</f>
        <v>UBL Version Identifier</v>
      </c>
      <c r="J3" s="26" t="s">
        <v>52</v>
      </c>
      <c r="K3" s="25"/>
      <c r="L3" s="25" t="str">
        <f aca="true" t="shared" si="1" ref="L3:L15">IF(K3&lt;&gt;"",CONCATENATE(K3,"_ ",J3,". Type"),CONCATENATE(J3,". Type"))</f>
        <v>Identifier. Type</v>
      </c>
      <c r="M3" s="26"/>
      <c r="N3" s="25"/>
      <c r="O3" s="25"/>
      <c r="P3" s="25" t="s">
        <v>53</v>
      </c>
      <c r="Q3" s="28" t="s">
        <v>54</v>
      </c>
      <c r="R3" s="29" t="s">
        <v>55</v>
      </c>
      <c r="S3" s="30" t="s">
        <v>56</v>
      </c>
      <c r="T3" s="25"/>
      <c r="U3" s="25"/>
      <c r="V3" s="25"/>
      <c r="W3" s="25"/>
      <c r="X3" s="25"/>
      <c r="Y3" s="25"/>
      <c r="Z3" s="25"/>
      <c r="AA3" s="25"/>
      <c r="AB3" s="25"/>
      <c r="AC3" s="25"/>
      <c r="AD3" s="25"/>
      <c r="AE3" s="25"/>
      <c r="AF3" s="25"/>
      <c r="AG3" s="25"/>
      <c r="AH3" s="31" t="s">
        <v>57</v>
      </c>
      <c r="AI3" s="25">
        <v>1</v>
      </c>
      <c r="AJ3" s="32" t="s">
        <v>58</v>
      </c>
      <c r="AK3" s="33" t="s">
        <v>56</v>
      </c>
      <c r="AL3" s="29" t="s">
        <v>59</v>
      </c>
      <c r="AM3" s="34" t="s">
        <v>56</v>
      </c>
      <c r="AN3" s="26"/>
      <c r="AO3" s="26"/>
      <c r="AP3" s="35"/>
      <c r="AQ3" s="35"/>
      <c r="AR3" s="35"/>
      <c r="AS3" s="36"/>
      <c r="AT3" s="14"/>
    </row>
    <row r="4" spans="2:46" s="15" customFormat="1" ht="12.75" customHeight="1">
      <c r="B4" s="25" t="str">
        <f>SUBSTITUTE(SUBSTITUTE(CONCATENATE(IF(F4="Universally Unique","UU",F4),IF(H4&lt;&gt;J4,I4,G4),CONCATENATE(IF(J4="Identifier","ID",IF(J4="Text","",J4))))," ",""),"'","")</f>
        <v>CustomizationID</v>
      </c>
      <c r="C4" s="27" t="s">
        <v>222</v>
      </c>
      <c r="D4" s="27"/>
      <c r="E4" s="27" t="s">
        <v>218</v>
      </c>
      <c r="F4" s="27"/>
      <c r="G4" s="37" t="s">
        <v>61</v>
      </c>
      <c r="H4" s="27" t="s">
        <v>52</v>
      </c>
      <c r="I4" s="25" t="str">
        <f t="shared" si="0"/>
        <v>Customization Identifier</v>
      </c>
      <c r="J4" s="27" t="s">
        <v>52</v>
      </c>
      <c r="K4" s="25"/>
      <c r="L4" s="25" t="str">
        <f t="shared" si="1"/>
        <v>Identifier. Type</v>
      </c>
      <c r="M4" s="27"/>
      <c r="N4" s="25"/>
      <c r="O4" s="25"/>
      <c r="P4" s="25" t="s">
        <v>53</v>
      </c>
      <c r="Q4" s="27" t="s">
        <v>54</v>
      </c>
      <c r="R4" s="29" t="s">
        <v>62</v>
      </c>
      <c r="S4" s="30" t="s">
        <v>63</v>
      </c>
      <c r="T4" s="25"/>
      <c r="U4" s="25"/>
      <c r="V4" s="25"/>
      <c r="W4" s="25"/>
      <c r="X4" s="25"/>
      <c r="Y4" s="25"/>
      <c r="Z4" s="25"/>
      <c r="AA4" s="25"/>
      <c r="AB4" s="25"/>
      <c r="AC4" s="25"/>
      <c r="AD4" s="25"/>
      <c r="AE4" s="25"/>
      <c r="AF4" s="25"/>
      <c r="AG4" s="25"/>
      <c r="AH4" s="31" t="s">
        <v>64</v>
      </c>
      <c r="AI4" s="25">
        <v>1</v>
      </c>
      <c r="AJ4" s="32" t="s">
        <v>58</v>
      </c>
      <c r="AK4" s="38" t="s">
        <v>63</v>
      </c>
      <c r="AL4" s="29" t="s">
        <v>65</v>
      </c>
      <c r="AM4" s="27" t="s">
        <v>63</v>
      </c>
      <c r="AN4" s="27"/>
      <c r="AO4" s="39"/>
      <c r="AP4" s="35"/>
      <c r="AQ4" s="35"/>
      <c r="AR4" s="35"/>
      <c r="AS4" s="40"/>
      <c r="AT4" s="14"/>
    </row>
    <row r="5" spans="2:46" s="15" customFormat="1" ht="12.75" customHeight="1">
      <c r="B5" s="25" t="str">
        <f>SUBSTITUTE(SUBSTITUTE(CONCATENATE(IF(F5="Universally Unique","UU",F5),IF(H5&lt;&gt;J5,I5,G5),CONCATENATE(IF(J5="Identifier","ID",IF(J5="Text","",J5))))," ",""),"'","")</f>
        <v>ProfileID</v>
      </c>
      <c r="C5" t="s">
        <v>1079</v>
      </c>
      <c r="D5" s="39"/>
      <c r="E5" s="27" t="s">
        <v>218</v>
      </c>
      <c r="G5" s="39" t="s">
        <v>67</v>
      </c>
      <c r="H5" s="39" t="s">
        <v>52</v>
      </c>
      <c r="I5" s="25" t="str">
        <f t="shared" si="0"/>
        <v>Profile Identifier</v>
      </c>
      <c r="J5" s="39" t="s">
        <v>52</v>
      </c>
      <c r="K5" s="25"/>
      <c r="L5" s="25" t="str">
        <f t="shared" si="1"/>
        <v>Identifier. Type</v>
      </c>
      <c r="M5" s="39"/>
      <c r="N5" s="25"/>
      <c r="O5" s="25"/>
      <c r="P5" s="25" t="s">
        <v>53</v>
      </c>
      <c r="Q5" s="39" t="s">
        <v>54</v>
      </c>
      <c r="R5" s="29" t="s">
        <v>223</v>
      </c>
      <c r="S5" s="30" t="s">
        <v>69</v>
      </c>
      <c r="T5" s="25"/>
      <c r="U5" s="25"/>
      <c r="V5" s="25"/>
      <c r="W5" s="25"/>
      <c r="X5" s="25"/>
      <c r="Y5" s="25"/>
      <c r="Z5" s="25"/>
      <c r="AA5" s="25"/>
      <c r="AB5" s="25"/>
      <c r="AC5" s="25"/>
      <c r="AD5" s="25"/>
      <c r="AE5" s="25"/>
      <c r="AF5" s="25"/>
      <c r="AG5" s="25"/>
      <c r="AH5" s="31" t="s">
        <v>70</v>
      </c>
      <c r="AI5" s="25">
        <v>1</v>
      </c>
      <c r="AJ5" s="32" t="s">
        <v>58</v>
      </c>
      <c r="AK5" s="41" t="s">
        <v>69</v>
      </c>
      <c r="AL5" s="29" t="s">
        <v>71</v>
      </c>
      <c r="AM5" s="27" t="s">
        <v>69</v>
      </c>
      <c r="AN5" s="39" t="s">
        <v>72</v>
      </c>
      <c r="AO5" s="35"/>
      <c r="AP5" s="35"/>
      <c r="AQ5" s="35"/>
      <c r="AR5" s="35"/>
      <c r="AS5" s="40"/>
      <c r="AT5" s="14"/>
    </row>
    <row r="6" spans="2:46" s="15" customFormat="1" ht="12.75" customHeight="1">
      <c r="B6" s="25" t="str">
        <f>SUBSTITUTE(SUBSTITUTE(CONCATENATE(IF(F6="Universally Unique","UU",F6),IF(H6&lt;&gt;J6,I6,G6),CONCATENATE(IF(J6="Identifier","ID",IF(J6="Text","",J6))))," ",""),"'","")</f>
        <v>ID</v>
      </c>
      <c r="C6" s="39" t="s">
        <v>224</v>
      </c>
      <c r="D6" s="39"/>
      <c r="E6" s="27" t="s">
        <v>218</v>
      </c>
      <c r="F6" s="39"/>
      <c r="G6" s="39"/>
      <c r="H6" s="39" t="s">
        <v>52</v>
      </c>
      <c r="I6" s="25" t="str">
        <f t="shared" si="0"/>
        <v>Identifier</v>
      </c>
      <c r="J6" s="39" t="s">
        <v>52</v>
      </c>
      <c r="K6" s="25"/>
      <c r="L6" s="25" t="str">
        <f t="shared" si="1"/>
        <v>Identifier. Type</v>
      </c>
      <c r="M6" s="39"/>
      <c r="N6" s="25"/>
      <c r="O6" s="25"/>
      <c r="P6" s="25">
        <v>1</v>
      </c>
      <c r="Q6" s="39" t="s">
        <v>54</v>
      </c>
      <c r="R6" s="30" t="s">
        <v>225</v>
      </c>
      <c r="S6" s="30" t="s">
        <v>75</v>
      </c>
      <c r="T6" s="25"/>
      <c r="U6" s="25"/>
      <c r="V6" s="25"/>
      <c r="W6" s="25"/>
      <c r="X6" s="25"/>
      <c r="Y6" s="25"/>
      <c r="Z6" s="25"/>
      <c r="AA6" s="25"/>
      <c r="AB6" s="25"/>
      <c r="AC6" s="25"/>
      <c r="AD6" s="25"/>
      <c r="AE6" s="25"/>
      <c r="AF6" s="25"/>
      <c r="AG6" s="25"/>
      <c r="AH6" s="31" t="s">
        <v>76</v>
      </c>
      <c r="AI6" s="25">
        <v>1</v>
      </c>
      <c r="AJ6" s="32" t="s">
        <v>58</v>
      </c>
      <c r="AK6" s="38" t="s">
        <v>75</v>
      </c>
      <c r="AL6" s="27" t="s">
        <v>77</v>
      </c>
      <c r="AM6" s="27"/>
      <c r="AN6" s="27"/>
      <c r="AO6" s="35"/>
      <c r="AP6" s="35"/>
      <c r="AQ6" s="35" t="s">
        <v>78</v>
      </c>
      <c r="AR6" s="35"/>
      <c r="AS6" s="42"/>
      <c r="AT6" s="14"/>
    </row>
    <row r="7" spans="2:46" s="15" customFormat="1" ht="12.75" customHeight="1">
      <c r="B7" s="25" t="str">
        <f>SUBSTITUTE(SUBSTITUTE(CONCATENATE(IF(F7="Universally Unique","UU",F7),IF(H7&lt;&gt;J7,I7,G7),CONCATENATE(IF(J7="Identifier","ID",IF(J7="Text","",J7))))," ",""),"'","")</f>
        <v>CopyIndicator</v>
      </c>
      <c r="C7" t="s">
        <v>1080</v>
      </c>
      <c r="D7" s="39"/>
      <c r="E7" s="27" t="s">
        <v>218</v>
      </c>
      <c r="F7" s="39" t="s">
        <v>80</v>
      </c>
      <c r="G7" s="39"/>
      <c r="H7" s="39" t="s">
        <v>81</v>
      </c>
      <c r="I7" s="25" t="str">
        <f t="shared" si="0"/>
        <v>Indicator</v>
      </c>
      <c r="J7" s="39" t="s">
        <v>81</v>
      </c>
      <c r="K7" s="25"/>
      <c r="L7" s="25" t="str">
        <f t="shared" si="1"/>
        <v>Indicator. Type</v>
      </c>
      <c r="M7" s="39"/>
      <c r="N7" s="25"/>
      <c r="O7" s="25"/>
      <c r="P7" s="25" t="s">
        <v>53</v>
      </c>
      <c r="Q7" s="39" t="s">
        <v>54</v>
      </c>
      <c r="R7" s="27" t="s">
        <v>82</v>
      </c>
      <c r="S7" s="30" t="s">
        <v>83</v>
      </c>
      <c r="T7" s="25"/>
      <c r="U7" s="25"/>
      <c r="V7" s="25"/>
      <c r="W7" s="25"/>
      <c r="X7" s="25"/>
      <c r="Y7" s="25"/>
      <c r="Z7" s="25"/>
      <c r="AA7" s="25"/>
      <c r="AB7" s="25"/>
      <c r="AC7" s="25"/>
      <c r="AD7" s="25"/>
      <c r="AE7" s="25"/>
      <c r="AF7" s="25"/>
      <c r="AG7" s="25"/>
      <c r="AH7" s="31" t="s">
        <v>84</v>
      </c>
      <c r="AI7" s="25" t="s">
        <v>53</v>
      </c>
      <c r="AJ7" s="32" t="s">
        <v>58</v>
      </c>
      <c r="AK7" s="38" t="s">
        <v>83</v>
      </c>
      <c r="AL7" s="27" t="s">
        <v>86</v>
      </c>
      <c r="AM7" s="27"/>
      <c r="AN7" s="27"/>
      <c r="AO7" s="35"/>
      <c r="AP7" s="35"/>
      <c r="AQ7" s="35" t="s">
        <v>87</v>
      </c>
      <c r="AR7" s="35" t="s">
        <v>88</v>
      </c>
      <c r="AS7" s="42"/>
      <c r="AT7" s="14"/>
    </row>
    <row r="8" spans="2:46" s="15" customFormat="1" ht="12.75" customHeight="1">
      <c r="B8" s="25" t="s">
        <v>89</v>
      </c>
      <c r="C8" t="s">
        <v>1081</v>
      </c>
      <c r="D8" s="39"/>
      <c r="E8" s="27" t="s">
        <v>218</v>
      </c>
      <c r="F8" s="39"/>
      <c r="G8" s="39"/>
      <c r="H8" s="39" t="s">
        <v>89</v>
      </c>
      <c r="I8" s="25" t="str">
        <f t="shared" si="0"/>
        <v>UUID</v>
      </c>
      <c r="J8" s="39" t="s">
        <v>52</v>
      </c>
      <c r="K8" s="25"/>
      <c r="L8" s="25" t="str">
        <f t="shared" si="1"/>
        <v>Identifier. Type</v>
      </c>
      <c r="M8" s="39"/>
      <c r="N8" s="25"/>
      <c r="O8" s="25"/>
      <c r="P8" s="25" t="s">
        <v>53</v>
      </c>
      <c r="Q8" s="39" t="s">
        <v>54</v>
      </c>
      <c r="R8" s="43" t="s">
        <v>226</v>
      </c>
      <c r="S8" s="30" t="s">
        <v>92</v>
      </c>
      <c r="T8" s="25"/>
      <c r="U8" s="25"/>
      <c r="V8" s="25"/>
      <c r="W8" s="25"/>
      <c r="X8" s="25"/>
      <c r="Y8" s="25"/>
      <c r="Z8" s="25"/>
      <c r="AA8" s="25"/>
      <c r="AB8" s="25"/>
      <c r="AC8" s="25"/>
      <c r="AD8" s="25"/>
      <c r="AE8" s="25"/>
      <c r="AF8" s="25"/>
      <c r="AG8" s="25"/>
      <c r="AH8" s="31" t="s">
        <v>93</v>
      </c>
      <c r="AI8" s="25" t="s">
        <v>53</v>
      </c>
      <c r="AJ8" s="44" t="s">
        <v>58</v>
      </c>
      <c r="AK8" s="38" t="s">
        <v>92</v>
      </c>
      <c r="AL8" s="43" t="s">
        <v>94</v>
      </c>
      <c r="AM8" s="27"/>
      <c r="AN8" s="27"/>
      <c r="AO8" s="27"/>
      <c r="AP8" s="35"/>
      <c r="AQ8" s="35" t="s">
        <v>95</v>
      </c>
      <c r="AR8" s="35"/>
      <c r="AS8" s="42"/>
      <c r="AT8" s="14"/>
    </row>
    <row r="9" spans="2:46" s="15" customFormat="1" ht="12.75" customHeight="1">
      <c r="B9" s="25" t="str">
        <f aca="true" t="shared" si="2" ref="B9:B14">SUBSTITUTE(SUBSTITUTE(CONCATENATE(IF(F9="Universally Unique","UU",F9),IF(H9&lt;&gt;J9,I9,G9),CONCATENATE(IF(J9="Identifier","ID",IF(J9="Text","",J9))))," ",""),"'","")</f>
        <v>IssueDate</v>
      </c>
      <c r="C9" s="39" t="s">
        <v>227</v>
      </c>
      <c r="D9" s="39"/>
      <c r="E9" s="27" t="s">
        <v>218</v>
      </c>
      <c r="F9" s="39"/>
      <c r="G9" s="39" t="s">
        <v>97</v>
      </c>
      <c r="H9" s="39" t="s">
        <v>98</v>
      </c>
      <c r="I9" s="25" t="str">
        <f t="shared" si="0"/>
        <v>Issue Date</v>
      </c>
      <c r="J9" s="39" t="s">
        <v>98</v>
      </c>
      <c r="K9" s="25"/>
      <c r="L9" s="25" t="str">
        <f t="shared" si="1"/>
        <v>Date. Type</v>
      </c>
      <c r="M9" s="39"/>
      <c r="N9" s="25"/>
      <c r="O9" s="25"/>
      <c r="P9" s="25">
        <v>1</v>
      </c>
      <c r="Q9" s="39" t="s">
        <v>54</v>
      </c>
      <c r="R9" s="27" t="s">
        <v>228</v>
      </c>
      <c r="S9" s="30" t="s">
        <v>100</v>
      </c>
      <c r="T9" s="25"/>
      <c r="U9" s="25"/>
      <c r="V9" s="25"/>
      <c r="W9" s="25"/>
      <c r="X9" s="25"/>
      <c r="Y9" s="25"/>
      <c r="Z9" s="25"/>
      <c r="AA9" s="25"/>
      <c r="AB9" s="25"/>
      <c r="AC9" s="25"/>
      <c r="AD9" s="25"/>
      <c r="AE9" s="25"/>
      <c r="AF9" s="25"/>
      <c r="AG9" s="25"/>
      <c r="AH9" s="31" t="s">
        <v>101</v>
      </c>
      <c r="AI9" s="25">
        <v>1</v>
      </c>
      <c r="AJ9" s="32" t="s">
        <v>58</v>
      </c>
      <c r="AK9" s="38" t="s">
        <v>100</v>
      </c>
      <c r="AL9" s="27" t="s">
        <v>102</v>
      </c>
      <c r="AM9" s="27"/>
      <c r="AN9" s="27"/>
      <c r="AO9" s="35"/>
      <c r="AP9" s="35"/>
      <c r="AQ9" s="35" t="s">
        <v>103</v>
      </c>
      <c r="AR9" s="35"/>
      <c r="AS9" s="42"/>
      <c r="AT9" s="14"/>
    </row>
    <row r="10" spans="2:46" s="15" customFormat="1" ht="12.75" customHeight="1">
      <c r="B10" s="25" t="str">
        <f t="shared" si="2"/>
        <v>IssueTime</v>
      </c>
      <c r="C10" s="39" t="s">
        <v>229</v>
      </c>
      <c r="D10" s="39"/>
      <c r="E10" s="27" t="s">
        <v>218</v>
      </c>
      <c r="F10" s="39"/>
      <c r="G10" s="39" t="s">
        <v>97</v>
      </c>
      <c r="H10" s="39" t="s">
        <v>105</v>
      </c>
      <c r="I10" s="25" t="str">
        <f t="shared" si="0"/>
        <v>Issue Time</v>
      </c>
      <c r="J10" s="39" t="s">
        <v>105</v>
      </c>
      <c r="K10" s="25"/>
      <c r="L10" s="25" t="str">
        <f t="shared" si="1"/>
        <v>Time. Type</v>
      </c>
      <c r="M10" s="39"/>
      <c r="N10" s="25"/>
      <c r="O10" s="25"/>
      <c r="P10" s="25" t="s">
        <v>53</v>
      </c>
      <c r="Q10" s="39" t="s">
        <v>54</v>
      </c>
      <c r="R10" s="27" t="s">
        <v>230</v>
      </c>
      <c r="S10" s="30" t="s">
        <v>107</v>
      </c>
      <c r="T10" s="25"/>
      <c r="U10" s="25"/>
      <c r="V10" s="25"/>
      <c r="W10" s="25"/>
      <c r="X10" s="25"/>
      <c r="Y10" s="25"/>
      <c r="Z10" s="25"/>
      <c r="AA10" s="25"/>
      <c r="AB10" s="25"/>
      <c r="AC10" s="25"/>
      <c r="AD10" s="25"/>
      <c r="AE10" s="25"/>
      <c r="AF10" s="25"/>
      <c r="AG10" s="25"/>
      <c r="AH10" s="31" t="s">
        <v>108</v>
      </c>
      <c r="AI10" s="25" t="s">
        <v>53</v>
      </c>
      <c r="AJ10" s="32" t="s">
        <v>58</v>
      </c>
      <c r="AK10" s="38" t="s">
        <v>107</v>
      </c>
      <c r="AL10" s="27" t="s">
        <v>231</v>
      </c>
      <c r="AM10" s="27"/>
      <c r="AN10" s="27"/>
      <c r="AO10" s="35"/>
      <c r="AP10" s="35"/>
      <c r="AQ10" s="35"/>
      <c r="AR10" s="35"/>
      <c r="AS10" s="42"/>
      <c r="AT10" s="14"/>
    </row>
    <row r="11" spans="2:46" s="15" customFormat="1" ht="12.75" customHeight="1">
      <c r="B11" s="25" t="str">
        <f t="shared" si="2"/>
        <v>UtilityStatementTypeCode</v>
      </c>
      <c r="C11" s="39" t="s">
        <v>232</v>
      </c>
      <c r="D11" s="39"/>
      <c r="E11" s="27" t="s">
        <v>218</v>
      </c>
      <c r="F11" s="39"/>
      <c r="G11" s="39" t="s">
        <v>233</v>
      </c>
      <c r="H11" s="39" t="s">
        <v>112</v>
      </c>
      <c r="I11" s="25" t="str">
        <f t="shared" si="0"/>
        <v>Utility Statement Type Code</v>
      </c>
      <c r="J11" s="39" t="s">
        <v>112</v>
      </c>
      <c r="K11" s="25"/>
      <c r="L11" s="25" t="str">
        <f t="shared" si="1"/>
        <v>Code. Type</v>
      </c>
      <c r="M11" s="39"/>
      <c r="N11" s="25"/>
      <c r="O11" s="25"/>
      <c r="P11" s="25">
        <v>1</v>
      </c>
      <c r="Q11" s="39" t="s">
        <v>54</v>
      </c>
      <c r="R11" s="27" t="s">
        <v>234</v>
      </c>
      <c r="S11" s="30" t="s">
        <v>114</v>
      </c>
      <c r="T11" s="25"/>
      <c r="U11" s="25"/>
      <c r="V11" s="25"/>
      <c r="W11" s="25"/>
      <c r="X11" s="25"/>
      <c r="Y11" s="25"/>
      <c r="Z11" s="25"/>
      <c r="AA11" s="25"/>
      <c r="AB11" s="25"/>
      <c r="AC11" s="25"/>
      <c r="AD11" s="25"/>
      <c r="AE11" s="25"/>
      <c r="AF11" s="25"/>
      <c r="AG11" s="25"/>
      <c r="AH11" s="31" t="s">
        <v>115</v>
      </c>
      <c r="AI11" s="25">
        <v>1</v>
      </c>
      <c r="AJ11" s="32" t="s">
        <v>58</v>
      </c>
      <c r="AK11" s="45" t="s">
        <v>114</v>
      </c>
      <c r="AL11" s="27" t="s">
        <v>235</v>
      </c>
      <c r="AM11" s="27"/>
      <c r="AN11" s="46" t="s">
        <v>236</v>
      </c>
      <c r="AO11" s="35"/>
      <c r="AP11" s="35"/>
      <c r="AQ11" s="35" t="s">
        <v>118</v>
      </c>
      <c r="AR11" s="35"/>
      <c r="AS11" s="42"/>
      <c r="AT11" s="14"/>
    </row>
    <row r="12" spans="2:46" s="15" customFormat="1" ht="12.75" customHeight="1">
      <c r="B12" s="25" t="str">
        <f t="shared" si="2"/>
        <v>Note</v>
      </c>
      <c r="C12" s="39" t="s">
        <v>237</v>
      </c>
      <c r="D12" s="39"/>
      <c r="E12" s="27" t="s">
        <v>218</v>
      </c>
      <c r="F12" s="39"/>
      <c r="G12" s="39"/>
      <c r="H12" s="39" t="s">
        <v>120</v>
      </c>
      <c r="I12" s="25" t="s">
        <v>120</v>
      </c>
      <c r="J12" s="39" t="s">
        <v>121</v>
      </c>
      <c r="K12" s="25"/>
      <c r="L12" s="25" t="str">
        <f t="shared" si="1"/>
        <v>Text. Type</v>
      </c>
      <c r="M12" s="39"/>
      <c r="N12" s="25"/>
      <c r="O12" s="25"/>
      <c r="P12" s="25" t="s">
        <v>122</v>
      </c>
      <c r="Q12" s="39" t="s">
        <v>54</v>
      </c>
      <c r="R12" s="30" t="s">
        <v>238</v>
      </c>
      <c r="S12" s="30" t="s">
        <v>124</v>
      </c>
      <c r="T12" s="25"/>
      <c r="U12" s="25"/>
      <c r="V12" s="25"/>
      <c r="W12" s="25"/>
      <c r="X12" s="25"/>
      <c r="Y12" s="25"/>
      <c r="Z12" s="25"/>
      <c r="AA12" s="25"/>
      <c r="AB12" s="25"/>
      <c r="AC12" s="25"/>
      <c r="AD12" s="25"/>
      <c r="AE12" s="25"/>
      <c r="AF12" s="25"/>
      <c r="AG12" s="25"/>
      <c r="AH12" s="31" t="s">
        <v>120</v>
      </c>
      <c r="AI12" s="25" t="s">
        <v>122</v>
      </c>
      <c r="AJ12" s="32" t="s">
        <v>58</v>
      </c>
      <c r="AK12" s="38" t="s">
        <v>125</v>
      </c>
      <c r="AL12" s="30" t="s">
        <v>126</v>
      </c>
      <c r="AM12" s="27"/>
      <c r="AN12" s="27"/>
      <c r="AO12" s="35"/>
      <c r="AP12" s="35"/>
      <c r="AQ12" s="35"/>
      <c r="AR12" s="35" t="s">
        <v>127</v>
      </c>
      <c r="AS12" s="42"/>
      <c r="AT12" s="14"/>
    </row>
    <row r="13" spans="2:46" s="15" customFormat="1" ht="12.75" customHeight="1">
      <c r="B13" s="25" t="str">
        <f t="shared" si="2"/>
        <v>DocumentCurrencyCode</v>
      </c>
      <c r="C13" s="39" t="s">
        <v>239</v>
      </c>
      <c r="D13" s="39"/>
      <c r="E13" s="27" t="s">
        <v>218</v>
      </c>
      <c r="F13" s="39" t="s">
        <v>129</v>
      </c>
      <c r="G13" s="39" t="s">
        <v>130</v>
      </c>
      <c r="H13" s="39" t="s">
        <v>112</v>
      </c>
      <c r="I13" s="25" t="str">
        <f>IF(G13&lt;&gt;"",CONCATENATE(G13," ",H13),H13)</f>
        <v>Currency Code</v>
      </c>
      <c r="J13" s="39" t="s">
        <v>112</v>
      </c>
      <c r="K13" s="25"/>
      <c r="L13" s="25" t="str">
        <f t="shared" si="1"/>
        <v>Code. Type</v>
      </c>
      <c r="M13" s="39"/>
      <c r="N13" s="25"/>
      <c r="O13" s="25"/>
      <c r="P13" s="25">
        <v>1</v>
      </c>
      <c r="Q13" s="39" t="s">
        <v>54</v>
      </c>
      <c r="R13" s="27" t="s">
        <v>131</v>
      </c>
      <c r="S13" s="30" t="s">
        <v>132</v>
      </c>
      <c r="T13" s="25"/>
      <c r="U13" s="25"/>
      <c r="V13" s="25"/>
      <c r="W13" s="25"/>
      <c r="X13" s="25"/>
      <c r="Y13" s="25"/>
      <c r="Z13" s="25"/>
      <c r="AA13" s="25"/>
      <c r="AB13" s="25"/>
      <c r="AC13" s="25"/>
      <c r="AD13" s="25"/>
      <c r="AE13" s="25"/>
      <c r="AF13" s="25"/>
      <c r="AG13" s="25"/>
      <c r="AH13" s="31" t="s">
        <v>133</v>
      </c>
      <c r="AI13" s="25">
        <v>1</v>
      </c>
      <c r="AJ13" s="44" t="s">
        <v>58</v>
      </c>
      <c r="AK13" s="39" t="s">
        <v>132</v>
      </c>
      <c r="AL13" s="30" t="s">
        <v>134</v>
      </c>
      <c r="AM13" s="27"/>
      <c r="AN13" s="27" t="s">
        <v>240</v>
      </c>
      <c r="AO13" s="39"/>
      <c r="AP13" s="35"/>
      <c r="AQ13" s="35"/>
      <c r="AR13" s="35"/>
      <c r="AS13" s="42"/>
      <c r="AT13" s="14"/>
    </row>
    <row r="14" spans="2:46" s="15" customFormat="1" ht="12.75" customHeight="1">
      <c r="B14" s="25" t="str">
        <f t="shared" si="2"/>
        <v>AccountingCostCode</v>
      </c>
      <c r="C14" s="25" t="s">
        <v>241</v>
      </c>
      <c r="D14" s="25"/>
      <c r="E14" s="27" t="s">
        <v>218</v>
      </c>
      <c r="F14" s="25"/>
      <c r="G14" s="25" t="s">
        <v>137</v>
      </c>
      <c r="H14" s="25" t="s">
        <v>112</v>
      </c>
      <c r="I14" s="25" t="str">
        <f>IF(G14&lt;&gt;"",CONCATENATE(G14," ",H14),H14)</f>
        <v>Accounting Cost Code</v>
      </c>
      <c r="J14" s="25" t="s">
        <v>112</v>
      </c>
      <c r="K14" s="25"/>
      <c r="L14" s="25" t="str">
        <f t="shared" si="1"/>
        <v>Code. Type</v>
      </c>
      <c r="M14" s="25"/>
      <c r="N14" s="25"/>
      <c r="O14" s="25"/>
      <c r="P14" s="47" t="s">
        <v>53</v>
      </c>
      <c r="Q14" s="25" t="s">
        <v>54</v>
      </c>
      <c r="R14" s="27" t="s">
        <v>242</v>
      </c>
      <c r="S14" s="38">
        <v>5050</v>
      </c>
      <c r="T14" s="25"/>
      <c r="U14" s="48"/>
      <c r="V14" s="25"/>
      <c r="W14" s="25"/>
      <c r="X14" s="25"/>
      <c r="Y14" s="25"/>
      <c r="Z14" s="25"/>
      <c r="AA14" s="25"/>
      <c r="AB14" s="25"/>
      <c r="AC14" s="25"/>
      <c r="AD14" s="25"/>
      <c r="AE14" s="25"/>
      <c r="AF14" s="25"/>
      <c r="AG14" s="49"/>
      <c r="AH14" s="31" t="s">
        <v>139</v>
      </c>
      <c r="AI14" s="38" t="s">
        <v>53</v>
      </c>
      <c r="AJ14" s="38"/>
      <c r="AK14" s="38">
        <v>5050</v>
      </c>
      <c r="AL14" s="30" t="s">
        <v>140</v>
      </c>
      <c r="AM14" s="49"/>
      <c r="AN14" s="49"/>
      <c r="AO14" s="49"/>
      <c r="AP14" s="35"/>
      <c r="AQ14" s="35"/>
      <c r="AR14" s="35"/>
      <c r="AS14" s="49"/>
      <c r="AT14" s="14"/>
    </row>
    <row r="15" spans="2:46" s="15" customFormat="1" ht="12.75" customHeight="1">
      <c r="B15" s="25" t="str">
        <f>SUBSTITUTE(SUBSTITUTE(CONCATENATE(IF(F15="Universally Unique","UU",F15),IF(G15&lt;&gt;J15,I15,#REF!),CONCATENATE(IF(J15="Identifier","ID",IF(J15="Text","",J15))))," ",""),"'","")</f>
        <v>AccountingCost</v>
      </c>
      <c r="C15" s="25" t="s">
        <v>243</v>
      </c>
      <c r="D15" s="25"/>
      <c r="E15" s="27" t="s">
        <v>218</v>
      </c>
      <c r="F15" s="25"/>
      <c r="G15" s="25"/>
      <c r="H15" s="25" t="s">
        <v>137</v>
      </c>
      <c r="I15" s="25" t="str">
        <f>IF(G15&lt;&gt;"",CONCATENATE(G15," ",H15),H15)</f>
        <v>Accounting Cost</v>
      </c>
      <c r="J15" s="25" t="s">
        <v>121</v>
      </c>
      <c r="K15" s="25"/>
      <c r="L15" s="25" t="str">
        <f t="shared" si="1"/>
        <v>Text. Type</v>
      </c>
      <c r="M15" s="25"/>
      <c r="N15" s="25"/>
      <c r="O15" s="25"/>
      <c r="P15" s="47" t="s">
        <v>53</v>
      </c>
      <c r="Q15" s="25" t="s">
        <v>54</v>
      </c>
      <c r="R15" s="27" t="s">
        <v>244</v>
      </c>
      <c r="S15" s="38">
        <v>250124502</v>
      </c>
      <c r="T15" s="25"/>
      <c r="U15" s="48"/>
      <c r="V15" s="25"/>
      <c r="W15" s="25"/>
      <c r="X15" s="25"/>
      <c r="Y15" s="25"/>
      <c r="Z15" s="25"/>
      <c r="AA15" s="25"/>
      <c r="AB15" s="25"/>
      <c r="AC15" s="25"/>
      <c r="AD15" s="25"/>
      <c r="AE15" s="25"/>
      <c r="AF15" s="25"/>
      <c r="AG15" s="49"/>
      <c r="AH15" s="31" t="s">
        <v>144</v>
      </c>
      <c r="AI15" s="38" t="s">
        <v>53</v>
      </c>
      <c r="AJ15" s="38" t="s">
        <v>58</v>
      </c>
      <c r="AK15" s="38">
        <v>250124502</v>
      </c>
      <c r="AL15" s="30" t="s">
        <v>245</v>
      </c>
      <c r="AM15" s="49"/>
      <c r="AN15" s="49"/>
      <c r="AO15" s="49"/>
      <c r="AP15" s="35"/>
      <c r="AQ15" s="35"/>
      <c r="AR15" s="35"/>
      <c r="AS15" s="49"/>
      <c r="AT15" s="14"/>
    </row>
    <row r="16" spans="1:46" s="15" customFormat="1" ht="12.75" customHeight="1">
      <c r="A16" s="15" t="s">
        <v>246</v>
      </c>
      <c r="B16" s="50" t="str">
        <f>SUBSTITUTE(SUBSTITUTE(CONCATENATE(IF(F16="Universally Unique","UU",F16),G16,IF(I16&lt;&gt;J16,I16,""),CONCATENATE(IF(J16="Identifier","ID",IF(J16="Text","",J16))))," ",""),"'","")</f>
        <v>ParentDocumentReference</v>
      </c>
      <c r="C16" s="51" t="s">
        <v>247</v>
      </c>
      <c r="D16" s="51"/>
      <c r="E16" s="51" t="s">
        <v>218</v>
      </c>
      <c r="F16" s="51" t="s">
        <v>147</v>
      </c>
      <c r="G16" s="51"/>
      <c r="H16" s="51"/>
      <c r="I16" s="50" t="str">
        <f>N16</f>
        <v>Document Reference</v>
      </c>
      <c r="J16" s="50" t="str">
        <f>N16</f>
        <v>Document Reference</v>
      </c>
      <c r="K16" s="51"/>
      <c r="L16" s="51"/>
      <c r="M16" s="51"/>
      <c r="N16" s="51" t="s">
        <v>148</v>
      </c>
      <c r="O16" s="51"/>
      <c r="P16" s="51">
        <v>1</v>
      </c>
      <c r="Q16" s="51" t="s">
        <v>149</v>
      </c>
      <c r="R16" s="52" t="s">
        <v>150</v>
      </c>
      <c r="S16" s="53"/>
      <c r="T16" s="54"/>
      <c r="U16" s="54"/>
      <c r="V16" s="54"/>
      <c r="W16" s="54"/>
      <c r="X16" s="54"/>
      <c r="Y16" s="54"/>
      <c r="Z16" s="54"/>
      <c r="AA16" s="54"/>
      <c r="AB16" s="54"/>
      <c r="AC16" s="54"/>
      <c r="AD16" s="54"/>
      <c r="AE16" s="54"/>
      <c r="AF16" s="54"/>
      <c r="AG16" s="54"/>
      <c r="AH16" s="55" t="s">
        <v>151</v>
      </c>
      <c r="AI16" s="51">
        <v>1</v>
      </c>
      <c r="AJ16" s="56" t="s">
        <v>58</v>
      </c>
      <c r="AK16" s="53"/>
      <c r="AL16" s="52" t="s">
        <v>152</v>
      </c>
      <c r="AM16" s="57"/>
      <c r="AN16" s="57"/>
      <c r="AO16" s="58"/>
      <c r="AP16" s="57"/>
      <c r="AQ16" s="59"/>
      <c r="AR16" s="60"/>
      <c r="AS16" s="61"/>
      <c r="AT16" s="14"/>
    </row>
    <row r="17" spans="2:75" s="39" customFormat="1" ht="12.75" customHeight="1">
      <c r="B17" s="51" t="s">
        <v>153</v>
      </c>
      <c r="C17" s="51" t="s">
        <v>248</v>
      </c>
      <c r="D17" s="51"/>
      <c r="E17" s="51" t="s">
        <v>218</v>
      </c>
      <c r="F17" s="51" t="s">
        <v>155</v>
      </c>
      <c r="G17" s="51"/>
      <c r="H17" s="51"/>
      <c r="I17" s="51" t="s">
        <v>148</v>
      </c>
      <c r="J17" s="51" t="s">
        <v>148</v>
      </c>
      <c r="K17" s="51"/>
      <c r="L17" s="51"/>
      <c r="M17" s="51"/>
      <c r="N17" s="62"/>
      <c r="O17" s="62"/>
      <c r="P17" s="63" t="s">
        <v>122</v>
      </c>
      <c r="Q17" s="51" t="s">
        <v>149</v>
      </c>
      <c r="R17" s="64" t="s">
        <v>249</v>
      </c>
      <c r="S17" s="65"/>
      <c r="T17" s="65"/>
      <c r="U17" s="65"/>
      <c r="V17" s="65"/>
      <c r="W17" s="65"/>
      <c r="X17" s="65"/>
      <c r="Y17" s="51"/>
      <c r="Z17" s="53"/>
      <c r="AA17" s="62"/>
      <c r="AB17" s="62"/>
      <c r="AC17" s="62"/>
      <c r="AD17" s="62"/>
      <c r="AE17" s="62"/>
      <c r="AF17" s="62"/>
      <c r="AG17" s="62"/>
      <c r="AH17" s="62" t="s">
        <v>157</v>
      </c>
      <c r="AI17" s="62" t="s">
        <v>122</v>
      </c>
      <c r="AJ17" s="56" t="s">
        <v>58</v>
      </c>
      <c r="AK17" s="62"/>
      <c r="AL17" s="64" t="s">
        <v>158</v>
      </c>
      <c r="AM17" s="62"/>
      <c r="AN17" s="62"/>
      <c r="AO17" s="66" t="s">
        <v>159</v>
      </c>
      <c r="AP17" s="62"/>
      <c r="AQ17" s="62"/>
      <c r="AR17" s="67" t="s">
        <v>160</v>
      </c>
      <c r="AS17" s="62"/>
      <c r="AT17" s="14"/>
      <c r="BA17"/>
      <c r="BB17" s="38"/>
      <c r="BC17" s="38"/>
      <c r="BD17" s="38"/>
      <c r="BQ17" s="15"/>
      <c r="BR17" s="15"/>
      <c r="BS17" s="15"/>
      <c r="BT17" s="15"/>
      <c r="BU17" s="15"/>
      <c r="BV17" s="15"/>
      <c r="BW17" s="15"/>
    </row>
    <row r="18" spans="1:256" s="39" customFormat="1" ht="12.75" customHeight="1">
      <c r="A18" s="15"/>
      <c r="B18" s="51" t="s">
        <v>161</v>
      </c>
      <c r="C18" s="51" t="s">
        <v>250</v>
      </c>
      <c r="D18" s="51"/>
      <c r="E18" s="51" t="s">
        <v>218</v>
      </c>
      <c r="F18" s="51"/>
      <c r="G18" s="51"/>
      <c r="H18" s="51"/>
      <c r="I18" s="51" t="s">
        <v>161</v>
      </c>
      <c r="J18" s="51" t="s">
        <v>161</v>
      </c>
      <c r="K18" s="51"/>
      <c r="L18" s="51"/>
      <c r="M18" s="51"/>
      <c r="N18" s="62" t="s">
        <v>163</v>
      </c>
      <c r="O18" s="51"/>
      <c r="P18" s="63" t="s">
        <v>122</v>
      </c>
      <c r="Q18" s="51" t="s">
        <v>149</v>
      </c>
      <c r="R18" s="64" t="s">
        <v>164</v>
      </c>
      <c r="S18" s="65"/>
      <c r="T18" s="65"/>
      <c r="U18" s="65"/>
      <c r="V18" s="66"/>
      <c r="W18" s="66"/>
      <c r="X18" s="65"/>
      <c r="Y18" s="51"/>
      <c r="Z18" s="53"/>
      <c r="AA18" s="53"/>
      <c r="AB18" s="53"/>
      <c r="AC18" s="53"/>
      <c r="AD18" s="53"/>
      <c r="AE18" s="53"/>
      <c r="AF18" s="53"/>
      <c r="AG18" s="53"/>
      <c r="AH18" s="62" t="s">
        <v>163</v>
      </c>
      <c r="AI18" s="63" t="s">
        <v>122</v>
      </c>
      <c r="AJ18" s="56" t="s">
        <v>58</v>
      </c>
      <c r="AK18" s="68"/>
      <c r="AL18" s="64" t="s">
        <v>165</v>
      </c>
      <c r="AM18" s="66"/>
      <c r="AN18" s="65"/>
      <c r="AO18" s="66" t="s">
        <v>166</v>
      </c>
      <c r="AP18" s="64"/>
      <c r="AQ18" s="64"/>
      <c r="AR18" s="66"/>
      <c r="AS18" s="68"/>
      <c r="AT18" s="14"/>
      <c r="AU18"/>
      <c r="AV18" s="38"/>
      <c r="AW18" s="38"/>
      <c r="AX18" s="38"/>
      <c r="ID18" s="15"/>
      <c r="IE18" s="15"/>
      <c r="IF18" s="15"/>
      <c r="IG18" s="15"/>
      <c r="IH18" s="15"/>
      <c r="II18" s="15"/>
      <c r="IJ18" s="15"/>
      <c r="IK18" s="15"/>
      <c r="IL18" s="15"/>
      <c r="IM18" s="15"/>
      <c r="IN18" s="15"/>
      <c r="IO18" s="15"/>
      <c r="IP18" s="15"/>
      <c r="IQ18" s="15"/>
      <c r="IR18" s="15"/>
      <c r="IS18" s="15"/>
      <c r="IT18" s="15"/>
      <c r="IU18" s="15"/>
      <c r="IV18" s="15"/>
    </row>
    <row r="19" spans="1:256" s="25" customFormat="1" ht="12.75" customHeight="1">
      <c r="A19" s="15"/>
      <c r="B19" s="50" t="str">
        <f aca="true" t="shared" si="3" ref="B19:B25">SUBSTITUTE(SUBSTITUTE(CONCATENATE(IF(F19="Universally Unique","UU",F19),G19,IF(I19&lt;&gt;J19,I19,""),CONCATENATE(IF(J19="Identifier","ID",IF(J19="Text","",J19))))," ",""),"'","")</f>
        <v>SenderParty</v>
      </c>
      <c r="C19" s="50" t="s">
        <v>251</v>
      </c>
      <c r="D19" s="69"/>
      <c r="E19" s="51" t="s">
        <v>218</v>
      </c>
      <c r="F19" s="69" t="s">
        <v>168</v>
      </c>
      <c r="G19" s="69"/>
      <c r="H19" s="69"/>
      <c r="I19" s="50" t="str">
        <f aca="true" t="shared" si="4" ref="I19:I25">N19</f>
        <v>Party</v>
      </c>
      <c r="J19" s="50" t="str">
        <f aca="true" t="shared" si="5" ref="J19:J25">N19</f>
        <v>Party</v>
      </c>
      <c r="K19" s="50"/>
      <c r="L19" s="69"/>
      <c r="M19" s="69"/>
      <c r="N19" s="70" t="s">
        <v>169</v>
      </c>
      <c r="O19" s="69"/>
      <c r="P19" s="71">
        <v>1</v>
      </c>
      <c r="Q19" s="69" t="s">
        <v>149</v>
      </c>
      <c r="R19" s="64" t="s">
        <v>170</v>
      </c>
      <c r="S19" s="64"/>
      <c r="T19" s="72"/>
      <c r="U19" s="73" t="s">
        <v>56</v>
      </c>
      <c r="V19" s="69"/>
      <c r="W19" s="69"/>
      <c r="X19" s="69" t="s">
        <v>171</v>
      </c>
      <c r="Y19" s="69"/>
      <c r="Z19" s="69"/>
      <c r="AA19" s="69"/>
      <c r="AB19" s="69"/>
      <c r="AC19" s="69"/>
      <c r="AD19" s="69"/>
      <c r="AE19" s="69"/>
      <c r="AF19" s="69"/>
      <c r="AG19" s="69"/>
      <c r="AH19" s="69" t="s">
        <v>172</v>
      </c>
      <c r="AI19" s="69">
        <v>1</v>
      </c>
      <c r="AJ19" s="56" t="s">
        <v>58</v>
      </c>
      <c r="AK19" s="69"/>
      <c r="AL19" s="52" t="s">
        <v>173</v>
      </c>
      <c r="AM19" s="69"/>
      <c r="AN19" s="69"/>
      <c r="AO19" s="69" t="s">
        <v>174</v>
      </c>
      <c r="AP19" s="69"/>
      <c r="AQ19" s="69"/>
      <c r="AR19" s="69"/>
      <c r="AS19" s="69"/>
      <c r="AT19" s="14"/>
      <c r="ID19" s="15"/>
      <c r="IE19" s="15"/>
      <c r="IF19" s="15"/>
      <c r="IG19" s="15"/>
      <c r="IH19" s="15"/>
      <c r="II19" s="15"/>
      <c r="IJ19" s="15"/>
      <c r="IK19" s="15"/>
      <c r="IL19" s="15"/>
      <c r="IM19" s="15"/>
      <c r="IN19" s="15"/>
      <c r="IO19" s="15"/>
      <c r="IP19" s="15"/>
      <c r="IQ19" s="15"/>
      <c r="IR19" s="15"/>
      <c r="IS19" s="15"/>
      <c r="IT19" s="15"/>
      <c r="IU19" s="15"/>
      <c r="IV19" s="15"/>
    </row>
    <row r="20" spans="1:256" s="25" customFormat="1" ht="12.75" customHeight="1">
      <c r="A20" s="15"/>
      <c r="B20" s="50" t="str">
        <f t="shared" si="3"/>
        <v>ReceiverParty</v>
      </c>
      <c r="C20" s="50" t="s">
        <v>252</v>
      </c>
      <c r="D20" s="69"/>
      <c r="E20" s="51" t="s">
        <v>218</v>
      </c>
      <c r="F20" s="69" t="s">
        <v>176</v>
      </c>
      <c r="G20" s="69"/>
      <c r="H20" s="69"/>
      <c r="I20" s="50" t="str">
        <f t="shared" si="4"/>
        <v>Party</v>
      </c>
      <c r="J20" s="50" t="str">
        <f t="shared" si="5"/>
        <v>Party</v>
      </c>
      <c r="K20" s="50"/>
      <c r="L20" s="69"/>
      <c r="M20" s="69"/>
      <c r="N20" s="70" t="s">
        <v>169</v>
      </c>
      <c r="O20" s="69"/>
      <c r="P20" s="71">
        <v>1</v>
      </c>
      <c r="Q20" s="69" t="s">
        <v>149</v>
      </c>
      <c r="R20" s="64" t="s">
        <v>177</v>
      </c>
      <c r="S20" s="64"/>
      <c r="T20" s="72"/>
      <c r="U20" s="73" t="s">
        <v>56</v>
      </c>
      <c r="V20" s="69"/>
      <c r="W20" s="69"/>
      <c r="X20" s="69" t="s">
        <v>171</v>
      </c>
      <c r="Y20" s="69"/>
      <c r="Z20" s="69"/>
      <c r="AA20" s="69"/>
      <c r="AB20" s="69"/>
      <c r="AC20" s="69"/>
      <c r="AD20" s="69"/>
      <c r="AE20" s="69"/>
      <c r="AF20" s="69"/>
      <c r="AG20" s="69"/>
      <c r="AH20" s="69" t="s">
        <v>178</v>
      </c>
      <c r="AI20" s="69">
        <v>1</v>
      </c>
      <c r="AJ20" s="56" t="s">
        <v>58</v>
      </c>
      <c r="AK20" s="69"/>
      <c r="AL20" s="52" t="s">
        <v>179</v>
      </c>
      <c r="AM20" s="69"/>
      <c r="AN20" s="69"/>
      <c r="AO20" s="69" t="s">
        <v>174</v>
      </c>
      <c r="AP20" s="69"/>
      <c r="AQ20" s="69"/>
      <c r="AR20" s="69"/>
      <c r="AS20" s="69"/>
      <c r="AT20" s="14"/>
      <c r="ID20" s="15"/>
      <c r="IE20" s="15"/>
      <c r="IF20" s="15"/>
      <c r="IG20" s="15"/>
      <c r="IH20" s="15"/>
      <c r="II20" s="15"/>
      <c r="IJ20" s="15"/>
      <c r="IK20" s="15"/>
      <c r="IL20" s="15"/>
      <c r="IM20" s="15"/>
      <c r="IN20" s="15"/>
      <c r="IO20" s="15"/>
      <c r="IP20" s="15"/>
      <c r="IQ20" s="15"/>
      <c r="IR20" s="15"/>
      <c r="IS20" s="15"/>
      <c r="IT20" s="15"/>
      <c r="IU20" s="15"/>
      <c r="IV20" s="15"/>
    </row>
    <row r="21" spans="2:46" s="15" customFormat="1" ht="12.75" customHeight="1">
      <c r="B21" s="50" t="str">
        <f t="shared" si="3"/>
        <v>BuyerCustomerParty</v>
      </c>
      <c r="C21" s="51" t="s">
        <v>1082</v>
      </c>
      <c r="D21" s="51"/>
      <c r="E21" s="51" t="s">
        <v>218</v>
      </c>
      <c r="F21" s="51" t="s">
        <v>181</v>
      </c>
      <c r="G21" s="51"/>
      <c r="H21" s="51"/>
      <c r="I21" s="50" t="str">
        <f t="shared" si="4"/>
        <v>Customer Party</v>
      </c>
      <c r="J21" s="50" t="str">
        <f t="shared" si="5"/>
        <v>Customer Party</v>
      </c>
      <c r="K21" s="51"/>
      <c r="L21" s="51"/>
      <c r="M21" s="51"/>
      <c r="N21" s="51" t="s">
        <v>182</v>
      </c>
      <c r="O21" s="51"/>
      <c r="P21" s="62" t="s">
        <v>53</v>
      </c>
      <c r="Q21" s="51" t="s">
        <v>149</v>
      </c>
      <c r="R21" s="52" t="s">
        <v>253</v>
      </c>
      <c r="S21" s="53"/>
      <c r="T21" s="54"/>
      <c r="U21" s="54"/>
      <c r="V21" s="54"/>
      <c r="W21" s="54"/>
      <c r="X21" s="54"/>
      <c r="Y21" s="54"/>
      <c r="Z21" s="54"/>
      <c r="AA21" s="54"/>
      <c r="AB21" s="54"/>
      <c r="AC21" s="54"/>
      <c r="AD21" s="54"/>
      <c r="AE21" s="54"/>
      <c r="AF21" s="54"/>
      <c r="AG21" s="54"/>
      <c r="AH21" s="55" t="s">
        <v>184</v>
      </c>
      <c r="AI21" s="62" t="s">
        <v>53</v>
      </c>
      <c r="AJ21" s="56" t="s">
        <v>58</v>
      </c>
      <c r="AK21" s="53"/>
      <c r="AL21" s="52" t="s">
        <v>185</v>
      </c>
      <c r="AM21" s="57"/>
      <c r="AN21" s="57"/>
      <c r="AO21" s="58" t="s">
        <v>174</v>
      </c>
      <c r="AP21" s="57"/>
      <c r="AQ21" s="59"/>
      <c r="AR21" s="60" t="s">
        <v>186</v>
      </c>
      <c r="AS21" s="61" t="s">
        <v>187</v>
      </c>
      <c r="AT21" s="14"/>
    </row>
    <row r="22" spans="1:46" s="15" customFormat="1" ht="12.75" customHeight="1">
      <c r="A22" s="15" t="s">
        <v>254</v>
      </c>
      <c r="B22" s="50" t="str">
        <f t="shared" si="3"/>
        <v>SubscriberParty</v>
      </c>
      <c r="C22" s="50" t="s">
        <v>255</v>
      </c>
      <c r="D22" s="69"/>
      <c r="E22" s="51" t="s">
        <v>218</v>
      </c>
      <c r="F22" s="69" t="s">
        <v>189</v>
      </c>
      <c r="G22" s="69"/>
      <c r="H22" s="69"/>
      <c r="I22" s="50" t="str">
        <f t="shared" si="4"/>
        <v>Party</v>
      </c>
      <c r="J22" s="50" t="str">
        <f t="shared" si="5"/>
        <v>Party</v>
      </c>
      <c r="K22" s="50"/>
      <c r="L22" s="69"/>
      <c r="M22" s="69"/>
      <c r="N22" s="70" t="s">
        <v>169</v>
      </c>
      <c r="O22" s="69"/>
      <c r="P22" s="71" t="s">
        <v>53</v>
      </c>
      <c r="Q22" s="69" t="s">
        <v>149</v>
      </c>
      <c r="R22" s="52" t="s">
        <v>190</v>
      </c>
      <c r="S22" s="74"/>
      <c r="T22" s="52"/>
      <c r="U22" s="75"/>
      <c r="V22" s="76"/>
      <c r="W22" s="77"/>
      <c r="X22" s="78"/>
      <c r="Y22" s="78"/>
      <c r="Z22" s="78"/>
      <c r="AA22" s="78"/>
      <c r="AB22" s="78"/>
      <c r="AC22" s="78"/>
      <c r="AD22" s="78"/>
      <c r="AE22" s="78"/>
      <c r="AF22" s="78"/>
      <c r="AG22" s="54"/>
      <c r="AH22" s="74" t="s">
        <v>191</v>
      </c>
      <c r="AI22" s="71" t="s">
        <v>53</v>
      </c>
      <c r="AJ22" s="56" t="s">
        <v>58</v>
      </c>
      <c r="AK22" s="74"/>
      <c r="AL22" s="52" t="s">
        <v>192</v>
      </c>
      <c r="AM22" s="74"/>
      <c r="AN22" s="74"/>
      <c r="AO22" s="74" t="s">
        <v>174</v>
      </c>
      <c r="AP22" s="74"/>
      <c r="AQ22" s="74"/>
      <c r="AR22" s="74" t="s">
        <v>193</v>
      </c>
      <c r="AS22" s="74" t="s">
        <v>194</v>
      </c>
      <c r="AT22" s="14"/>
    </row>
    <row r="23" spans="1:46" s="15" customFormat="1" ht="12.75" customHeight="1">
      <c r="A23" s="15" t="s">
        <v>256</v>
      </c>
      <c r="B23" s="50" t="str">
        <f t="shared" si="3"/>
        <v>MainOnAccountPayment</v>
      </c>
      <c r="C23" s="79" t="s">
        <v>1083</v>
      </c>
      <c r="D23" s="79"/>
      <c r="E23" s="51" t="s">
        <v>218</v>
      </c>
      <c r="F23" s="79" t="s">
        <v>196</v>
      </c>
      <c r="G23" s="79"/>
      <c r="H23" s="79"/>
      <c r="I23" s="50" t="str">
        <f t="shared" si="4"/>
        <v>On Account Payment</v>
      </c>
      <c r="J23" s="50" t="str">
        <f t="shared" si="5"/>
        <v>On Account Payment</v>
      </c>
      <c r="K23" s="79"/>
      <c r="L23" s="60"/>
      <c r="M23" s="79"/>
      <c r="N23" s="79" t="s">
        <v>197</v>
      </c>
      <c r="O23" s="79"/>
      <c r="P23" s="79" t="s">
        <v>122</v>
      </c>
      <c r="Q23" s="79" t="s">
        <v>149</v>
      </c>
      <c r="R23" s="80" t="s">
        <v>257</v>
      </c>
      <c r="S23" s="81"/>
      <c r="T23" s="50"/>
      <c r="U23" s="50"/>
      <c r="V23" s="50"/>
      <c r="W23" s="50"/>
      <c r="X23" s="50"/>
      <c r="Y23" s="50"/>
      <c r="Z23" s="50"/>
      <c r="AA23" s="50"/>
      <c r="AB23" s="50"/>
      <c r="AC23" s="50"/>
      <c r="AD23" s="50"/>
      <c r="AE23" s="50"/>
      <c r="AF23" s="50"/>
      <c r="AG23" s="50"/>
      <c r="AH23" s="82" t="s">
        <v>199</v>
      </c>
      <c r="AI23" s="79" t="s">
        <v>122</v>
      </c>
      <c r="AJ23" s="83" t="s">
        <v>58</v>
      </c>
      <c r="AK23" s="81"/>
      <c r="AL23" s="84" t="s">
        <v>258</v>
      </c>
      <c r="AM23" s="67"/>
      <c r="AN23" s="67"/>
      <c r="AO23" s="67"/>
      <c r="AP23" s="60"/>
      <c r="AQ23" s="85"/>
      <c r="AR23" s="67"/>
      <c r="AS23" s="67"/>
      <c r="AT23" s="14"/>
    </row>
    <row r="24" spans="1:46" s="15" customFormat="1" ht="12.75" customHeight="1" hidden="1">
      <c r="A24" s="15" t="s">
        <v>259</v>
      </c>
      <c r="B24" s="50" t="str">
        <f t="shared" si="3"/>
        <v>ExtendedStatement</v>
      </c>
      <c r="C24" s="79" t="s">
        <v>260</v>
      </c>
      <c r="D24" s="79"/>
      <c r="E24" s="51" t="s">
        <v>218</v>
      </c>
      <c r="F24" s="79" t="s">
        <v>202</v>
      </c>
      <c r="G24" s="79"/>
      <c r="H24" s="79"/>
      <c r="I24" s="50" t="str">
        <f t="shared" si="4"/>
        <v>Statement</v>
      </c>
      <c r="J24" s="50" t="str">
        <f t="shared" si="5"/>
        <v>Statement</v>
      </c>
      <c r="K24" s="79"/>
      <c r="L24" s="60"/>
      <c r="M24" s="79"/>
      <c r="N24" s="79" t="s">
        <v>261</v>
      </c>
      <c r="O24" s="79"/>
      <c r="P24" s="79" t="s">
        <v>122</v>
      </c>
      <c r="Q24" s="79" t="s">
        <v>149</v>
      </c>
      <c r="R24" s="86" t="s">
        <v>262</v>
      </c>
      <c r="S24" s="81"/>
      <c r="T24" s="54"/>
      <c r="U24" s="54"/>
      <c r="V24" s="54"/>
      <c r="W24" s="54"/>
      <c r="X24" s="54"/>
      <c r="Y24" s="54"/>
      <c r="Z24" s="54"/>
      <c r="AA24" s="54"/>
      <c r="AB24" s="54"/>
      <c r="AC24" s="54"/>
      <c r="AD24" s="54"/>
      <c r="AE24" s="54"/>
      <c r="AF24" s="54"/>
      <c r="AG24" s="54"/>
      <c r="AH24" s="85" t="s">
        <v>205</v>
      </c>
      <c r="AI24" s="79" t="s">
        <v>122</v>
      </c>
      <c r="AJ24" s="83" t="s">
        <v>58</v>
      </c>
      <c r="AK24" s="81"/>
      <c r="AL24" s="84" t="s">
        <v>206</v>
      </c>
      <c r="AM24" s="87"/>
      <c r="AN24" s="87"/>
      <c r="AO24" s="87"/>
      <c r="AP24" s="60"/>
      <c r="AQ24" s="85"/>
      <c r="AR24" s="66" t="s">
        <v>207</v>
      </c>
      <c r="AS24" s="87" t="s">
        <v>208</v>
      </c>
      <c r="AT24" s="14"/>
    </row>
    <row r="25" spans="1:46" s="15" customFormat="1" ht="12.75" customHeight="1">
      <c r="A25" s="15" t="s">
        <v>263</v>
      </c>
      <c r="B25" s="50" t="str">
        <f t="shared" si="3"/>
        <v>SubscriberConsumption</v>
      </c>
      <c r="C25" s="51" t="s">
        <v>264</v>
      </c>
      <c r="D25" s="51"/>
      <c r="E25" s="51" t="s">
        <v>218</v>
      </c>
      <c r="F25" s="51"/>
      <c r="G25" s="51"/>
      <c r="H25" s="51"/>
      <c r="I25" s="50" t="str">
        <f t="shared" si="4"/>
        <v>Subscriber Consumption</v>
      </c>
      <c r="J25" s="50" t="str">
        <f t="shared" si="5"/>
        <v>Subscriber Consumption</v>
      </c>
      <c r="K25" s="51"/>
      <c r="L25" s="51"/>
      <c r="M25" s="51"/>
      <c r="N25" s="51" t="s">
        <v>265</v>
      </c>
      <c r="O25" s="51"/>
      <c r="P25" s="51" t="s">
        <v>122</v>
      </c>
      <c r="Q25" s="51" t="s">
        <v>149</v>
      </c>
      <c r="R25" s="52" t="s">
        <v>266</v>
      </c>
      <c r="S25" s="53"/>
      <c r="T25" s="54"/>
      <c r="U25" s="54"/>
      <c r="V25" s="54"/>
      <c r="W25" s="54"/>
      <c r="X25" s="54"/>
      <c r="Y25" s="54"/>
      <c r="Z25" s="54"/>
      <c r="AA25" s="54"/>
      <c r="AB25" s="54"/>
      <c r="AC25" s="54"/>
      <c r="AD25" s="54"/>
      <c r="AE25" s="54"/>
      <c r="AF25" s="54"/>
      <c r="AG25" s="54"/>
      <c r="AH25" s="55" t="s">
        <v>213</v>
      </c>
      <c r="AI25" s="51" t="s">
        <v>122</v>
      </c>
      <c r="AJ25" s="56" t="s">
        <v>58</v>
      </c>
      <c r="AK25" s="53"/>
      <c r="AL25" s="52" t="s">
        <v>214</v>
      </c>
      <c r="AM25" s="57"/>
      <c r="AN25" s="57"/>
      <c r="AO25" s="58"/>
      <c r="AP25" s="57"/>
      <c r="AQ25" s="59"/>
      <c r="AR25" s="66" t="s">
        <v>207</v>
      </c>
      <c r="AS25" s="61" t="s">
        <v>267</v>
      </c>
      <c r="AT25" s="14"/>
    </row>
    <row r="26" spans="1:46" s="15" customFormat="1" ht="12.75" customHeight="1">
      <c r="A26" s="15" t="s">
        <v>268</v>
      </c>
      <c r="B26" s="16" t="str">
        <f>SUBSTITUTE(SUBSTITUTE(CONCATENATE(IF(D26="","",CONCATENATE(D26,"")),"",E26)," ",""),"'","")</f>
        <v>SubscriberConsumption</v>
      </c>
      <c r="C26" s="17" t="s">
        <v>269</v>
      </c>
      <c r="D26" s="17"/>
      <c r="E26" s="17" t="s">
        <v>265</v>
      </c>
      <c r="F26" s="17"/>
      <c r="G26" s="17"/>
      <c r="H26" s="17"/>
      <c r="I26" s="17"/>
      <c r="J26" s="17"/>
      <c r="K26" s="17"/>
      <c r="L26" s="17"/>
      <c r="M26" s="17"/>
      <c r="N26" s="17"/>
      <c r="O26" s="17"/>
      <c r="P26" s="17"/>
      <c r="Q26" s="17" t="s">
        <v>46</v>
      </c>
      <c r="R26" s="18" t="s">
        <v>270</v>
      </c>
      <c r="S26" s="19"/>
      <c r="T26" s="18"/>
      <c r="U26" s="18"/>
      <c r="V26" s="18"/>
      <c r="W26" s="18"/>
      <c r="X26" s="18"/>
      <c r="Y26" s="18"/>
      <c r="Z26" s="18"/>
      <c r="AA26" s="18"/>
      <c r="AB26" s="18"/>
      <c r="AC26" s="18"/>
      <c r="AD26" s="18"/>
      <c r="AE26" s="18"/>
      <c r="AF26" s="18"/>
      <c r="AG26" s="18"/>
      <c r="AH26" s="21" t="s">
        <v>271</v>
      </c>
      <c r="AI26" s="17"/>
      <c r="AJ26" s="22"/>
      <c r="AK26" s="19"/>
      <c r="AL26" s="23" t="s">
        <v>272</v>
      </c>
      <c r="AM26" s="24"/>
      <c r="AN26" s="24"/>
      <c r="AO26" s="24"/>
      <c r="AP26" s="21"/>
      <c r="AQ26" s="24"/>
      <c r="AR26" s="21"/>
      <c r="AS26" s="24"/>
      <c r="AT26" s="14"/>
    </row>
    <row r="27" spans="2:46" s="15" customFormat="1" ht="12.75" customHeight="1">
      <c r="B27" s="89" t="str">
        <f>SUBSTITUTE(SUBSTITUTE(CONCATENATE(IF(F27="Universally Unique","UU",F27),IF(H27&lt;&gt;J27,I27,G27),CONCATENATE(IF(J27="Identifier","ID",IF(J27="Text","",J27))))," ",""),"'","")</f>
        <v>EnergyWaterSupplyID</v>
      </c>
      <c r="C27" s="129" t="s">
        <v>1085</v>
      </c>
      <c r="D27" s="89"/>
      <c r="E27" s="89" t="s">
        <v>265</v>
      </c>
      <c r="F27" s="89"/>
      <c r="G27" s="129" t="s">
        <v>273</v>
      </c>
      <c r="H27" s="89" t="s">
        <v>52</v>
      </c>
      <c r="I27" s="25" t="str">
        <f>IF(G27&lt;&gt;"",CONCATENATE(G27," ",H27),H27)</f>
        <v>Energy Water Supply Identifier</v>
      </c>
      <c r="J27" s="89" t="s">
        <v>52</v>
      </c>
      <c r="K27" s="25"/>
      <c r="L27" s="25" t="str">
        <f>IF(K27&lt;&gt;"",CONCATENATE(K27,"_ ",J27,". Type"),CONCATENATE(J27,". Type"))</f>
        <v>Identifier. Type</v>
      </c>
      <c r="M27" s="89"/>
      <c r="N27" s="25"/>
      <c r="O27" s="25"/>
      <c r="P27" s="25">
        <v>1</v>
      </c>
      <c r="Q27" s="89" t="s">
        <v>54</v>
      </c>
      <c r="R27" s="90" t="s">
        <v>274</v>
      </c>
      <c r="S27" s="30" t="s">
        <v>275</v>
      </c>
      <c r="T27" s="89"/>
      <c r="U27" s="89"/>
      <c r="V27" s="89"/>
      <c r="W27" s="89"/>
      <c r="X27" s="89"/>
      <c r="Y27" s="89"/>
      <c r="Z27" s="89"/>
      <c r="AA27" s="89"/>
      <c r="AB27" s="89"/>
      <c r="AC27" s="89"/>
      <c r="AD27" s="89"/>
      <c r="AE27" s="89"/>
      <c r="AF27" s="89"/>
      <c r="AG27" s="89"/>
      <c r="AH27" s="89" t="s">
        <v>276</v>
      </c>
      <c r="AI27" s="25">
        <v>1</v>
      </c>
      <c r="AJ27" s="89" t="s">
        <v>58</v>
      </c>
      <c r="AK27" s="38" t="s">
        <v>275</v>
      </c>
      <c r="AL27" s="30" t="s">
        <v>277</v>
      </c>
      <c r="AM27" s="89"/>
      <c r="AN27" s="89"/>
      <c r="AO27" s="89"/>
      <c r="AP27" s="89"/>
      <c r="AQ27" s="89"/>
      <c r="AR27" s="89"/>
      <c r="AS27" s="89"/>
      <c r="AT27" s="14"/>
    </row>
    <row r="28" spans="1:46" s="15" customFormat="1" ht="12.75" customHeight="1">
      <c r="A28" s="15" t="s">
        <v>278</v>
      </c>
      <c r="B28" s="89" t="str">
        <f>SUBSTITUTE(SUBSTITUTE(CONCATENATE(IF(F28="Universally Unique","UU",F28),IF(H28&lt;&gt;J28,I28,G28),CONCATENATE(IF(J28="Identifier","ID",IF(J28="Text","",J28))))," ",""),"'","")</f>
        <v>EnergyWaterSupplyCode</v>
      </c>
      <c r="C28" s="129" t="s">
        <v>1084</v>
      </c>
      <c r="D28" s="89"/>
      <c r="E28" s="89" t="s">
        <v>265</v>
      </c>
      <c r="F28" s="89"/>
      <c r="G28" s="89" t="s">
        <v>273</v>
      </c>
      <c r="H28" s="89" t="s">
        <v>112</v>
      </c>
      <c r="I28" s="25" t="str">
        <f>IF(G28&lt;&gt;"",CONCATENATE(G28," ",H28),H28)</f>
        <v>Energy Water Supply Code</v>
      </c>
      <c r="J28" s="89" t="s">
        <v>112</v>
      </c>
      <c r="K28" s="25"/>
      <c r="L28" s="25" t="str">
        <f>IF(K28&lt;&gt;"",CONCATENATE(K28,"_ ",J28,". Type"),CONCATENATE(J28,". Type"))</f>
        <v>Code. Type</v>
      </c>
      <c r="M28" s="89"/>
      <c r="N28" s="25"/>
      <c r="O28" s="25"/>
      <c r="P28" s="25">
        <v>1</v>
      </c>
      <c r="Q28" s="89" t="s">
        <v>54</v>
      </c>
      <c r="R28" s="90" t="s">
        <v>279</v>
      </c>
      <c r="S28" s="30" t="s">
        <v>261</v>
      </c>
      <c r="T28" s="89"/>
      <c r="U28" s="89"/>
      <c r="V28" s="89"/>
      <c r="W28" s="89"/>
      <c r="X28" s="89"/>
      <c r="Y28" s="89"/>
      <c r="Z28" s="89"/>
      <c r="AA28" s="89"/>
      <c r="AB28" s="89"/>
      <c r="AC28" s="89"/>
      <c r="AD28" s="89"/>
      <c r="AE28" s="89"/>
      <c r="AF28" s="89"/>
      <c r="AG28" s="89"/>
      <c r="AH28" s="89" t="s">
        <v>280</v>
      </c>
      <c r="AI28" s="25">
        <v>1</v>
      </c>
      <c r="AJ28" s="89" t="s">
        <v>58</v>
      </c>
      <c r="AK28" s="38" t="s">
        <v>261</v>
      </c>
      <c r="AL28" s="30" t="s">
        <v>281</v>
      </c>
      <c r="AM28" s="89"/>
      <c r="AN28" s="27" t="s">
        <v>282</v>
      </c>
      <c r="AO28" s="89"/>
      <c r="AP28" s="89"/>
      <c r="AQ28" s="89"/>
      <c r="AR28" s="89"/>
      <c r="AS28" s="89"/>
      <c r="AT28" s="14"/>
    </row>
    <row r="29" spans="2:46" s="15" customFormat="1" ht="12.75" customHeight="1">
      <c r="B29" s="89" t="str">
        <f>SUBSTITUTE(SUBSTITUTE(CONCATENATE(IF(F29="Universally Unique","UU",F29),IF(H29&lt;&gt;J29,I29,G29),CONCATENATE(IF(J29="Identifier","ID",IF(J29="Text","",J29))))," ",""),"'","")</f>
        <v>Note</v>
      </c>
      <c r="C29" s="89" t="s">
        <v>283</v>
      </c>
      <c r="D29" s="89"/>
      <c r="E29" s="89" t="s">
        <v>265</v>
      </c>
      <c r="F29" s="89"/>
      <c r="G29" s="39" t="s">
        <v>120</v>
      </c>
      <c r="H29" s="39" t="s">
        <v>121</v>
      </c>
      <c r="I29" s="25" t="str">
        <f>IF(G29&lt;&gt;"",CONCATENATE(G29," ",H29),H29)</f>
        <v>Note Text</v>
      </c>
      <c r="J29" s="39" t="s">
        <v>121</v>
      </c>
      <c r="K29" s="25"/>
      <c r="L29" s="25" t="str">
        <f>IF(K29&lt;&gt;"",CONCATENATE(K29,"_ ",J29,". Type"),CONCATENATE(J29,". Type"))</f>
        <v>Text. Type</v>
      </c>
      <c r="M29" s="89"/>
      <c r="N29" s="25"/>
      <c r="O29" s="25"/>
      <c r="P29" s="25" t="s">
        <v>122</v>
      </c>
      <c r="Q29" s="89" t="s">
        <v>54</v>
      </c>
      <c r="R29" s="30" t="s">
        <v>284</v>
      </c>
      <c r="S29" s="30" t="s">
        <v>285</v>
      </c>
      <c r="T29" s="89"/>
      <c r="U29" s="89"/>
      <c r="V29" s="89"/>
      <c r="W29" s="89"/>
      <c r="X29" s="89"/>
      <c r="Y29" s="89"/>
      <c r="Z29" s="89"/>
      <c r="AA29" s="89"/>
      <c r="AB29" s="89"/>
      <c r="AC29" s="89"/>
      <c r="AD29" s="89"/>
      <c r="AE29" s="89"/>
      <c r="AF29" s="89"/>
      <c r="AG29" s="89"/>
      <c r="AH29" s="31" t="s">
        <v>120</v>
      </c>
      <c r="AI29" s="25" t="s">
        <v>53</v>
      </c>
      <c r="AJ29" s="89" t="s">
        <v>58</v>
      </c>
      <c r="AK29" s="38" t="s">
        <v>286</v>
      </c>
      <c r="AL29" s="30" t="s">
        <v>287</v>
      </c>
      <c r="AM29" s="89"/>
      <c r="AN29" s="89"/>
      <c r="AO29" s="89"/>
      <c r="AP29" s="89"/>
      <c r="AQ29" s="89"/>
      <c r="AR29" s="35" t="s">
        <v>127</v>
      </c>
      <c r="AS29" s="89"/>
      <c r="AT29" s="14"/>
    </row>
    <row r="30" spans="1:46" s="15" customFormat="1" ht="12.75" customHeight="1">
      <c r="A30" s="15" t="s">
        <v>288</v>
      </c>
      <c r="B30" s="89" t="str">
        <f>SUBSTITUTE(SUBSTITUTE(CONCATENATE(IF(F30="Universally Unique","UU",F30),IF(H30&lt;&gt;J30,I30,G30),CONCATENATE(IF(J30="Identifier","ID",IF(J30="Text","",J30))))," ",""),"'","")</f>
        <v>TotalMeteredQuantity</v>
      </c>
      <c r="C30" s="129" t="s">
        <v>1086</v>
      </c>
      <c r="D30" s="89"/>
      <c r="E30" s="89" t="s">
        <v>265</v>
      </c>
      <c r="F30" s="129" t="s">
        <v>393</v>
      </c>
      <c r="G30" s="129" t="s">
        <v>1087</v>
      </c>
      <c r="H30" s="89" t="s">
        <v>289</v>
      </c>
      <c r="I30" s="25" t="str">
        <f>IF(G30&lt;&gt;"",CONCATENATE(G30," ",H30),H30)</f>
        <v>Metered Quantity</v>
      </c>
      <c r="J30" s="89" t="s">
        <v>289</v>
      </c>
      <c r="K30" s="25"/>
      <c r="L30" s="25" t="str">
        <f>IF(K30&lt;&gt;"",CONCATENATE(K30,"_ ",J30,". Type"),CONCATENATE(J30,". Type"))</f>
        <v>Quantity. Type</v>
      </c>
      <c r="M30" s="89"/>
      <c r="N30" s="25"/>
      <c r="O30" s="25"/>
      <c r="P30" s="25" t="s">
        <v>53</v>
      </c>
      <c r="Q30" s="89" t="s">
        <v>54</v>
      </c>
      <c r="R30" s="90" t="s">
        <v>290</v>
      </c>
      <c r="S30" s="91">
        <v>2000</v>
      </c>
      <c r="T30" s="89"/>
      <c r="U30" s="89"/>
      <c r="V30" s="89"/>
      <c r="W30" s="89"/>
      <c r="X30" s="89"/>
      <c r="Y30" s="89"/>
      <c r="Z30" s="89"/>
      <c r="AA30" s="89"/>
      <c r="AB30" s="89"/>
      <c r="AC30" s="89"/>
      <c r="AD30" s="89"/>
      <c r="AE30" s="89"/>
      <c r="AF30" s="89"/>
      <c r="AG30" s="89"/>
      <c r="AH30" s="89" t="s">
        <v>291</v>
      </c>
      <c r="AI30" s="25" t="s">
        <v>53</v>
      </c>
      <c r="AJ30" s="89" t="s">
        <v>58</v>
      </c>
      <c r="AK30" s="89">
        <v>2000</v>
      </c>
      <c r="AL30" s="89" t="s">
        <v>292</v>
      </c>
      <c r="AM30" s="89"/>
      <c r="AN30" s="27" t="s">
        <v>293</v>
      </c>
      <c r="AO30" s="89"/>
      <c r="AP30" s="89"/>
      <c r="AQ30" s="89"/>
      <c r="AR30" s="89"/>
      <c r="AS30" s="89"/>
      <c r="AT30" s="14"/>
    </row>
    <row r="31" spans="2:46" s="15" customFormat="1" ht="12.75" customHeight="1">
      <c r="B31" s="50" t="str">
        <f>SUBSTITUTE(SUBSTITUTE(CONCATENATE(IF(F31="Universally Unique","UU",F31),G31,IF(I31&lt;&gt;J31,I31,""),CONCATENATE(IF(J31="Identifier","ID",IF(J31="Text","",J31))))," ",""),"'","")</f>
        <v>SubscriberParty</v>
      </c>
      <c r="C31" s="50" t="s">
        <v>294</v>
      </c>
      <c r="D31" s="69"/>
      <c r="E31" s="79" t="s">
        <v>265</v>
      </c>
      <c r="F31" s="69" t="s">
        <v>189</v>
      </c>
      <c r="G31" s="69"/>
      <c r="H31" s="69"/>
      <c r="I31" s="50" t="str">
        <f>N31</f>
        <v>Party</v>
      </c>
      <c r="J31" s="50" t="str">
        <f>N31</f>
        <v>Party</v>
      </c>
      <c r="K31" s="50"/>
      <c r="L31" s="69"/>
      <c r="M31" s="69"/>
      <c r="N31" s="70" t="s">
        <v>169</v>
      </c>
      <c r="O31" s="69"/>
      <c r="P31" s="71" t="s">
        <v>53</v>
      </c>
      <c r="Q31" s="69" t="s">
        <v>149</v>
      </c>
      <c r="R31" s="64" t="s">
        <v>295</v>
      </c>
      <c r="S31" s="84"/>
      <c r="T31" s="64"/>
      <c r="U31" s="73"/>
      <c r="V31" s="72"/>
      <c r="W31" s="71"/>
      <c r="X31" s="69"/>
      <c r="Y31" s="69"/>
      <c r="Z31" s="69"/>
      <c r="AA31" s="69"/>
      <c r="AB31" s="69"/>
      <c r="AC31" s="69"/>
      <c r="AD31" s="69"/>
      <c r="AE31" s="69"/>
      <c r="AF31" s="69"/>
      <c r="AG31" s="50"/>
      <c r="AH31" s="74" t="s">
        <v>191</v>
      </c>
      <c r="AI31" s="71" t="s">
        <v>53</v>
      </c>
      <c r="AJ31" s="74" t="s">
        <v>58</v>
      </c>
      <c r="AK31" s="84"/>
      <c r="AL31" s="84" t="s">
        <v>296</v>
      </c>
      <c r="AM31" s="74"/>
      <c r="AN31" s="74"/>
      <c r="AO31" s="74"/>
      <c r="AP31" s="67"/>
      <c r="AQ31" s="74"/>
      <c r="AR31" s="67"/>
      <c r="AS31" s="74"/>
      <c r="AT31" s="14"/>
    </row>
    <row r="32" spans="2:46" s="15" customFormat="1" ht="12.75" customHeight="1">
      <c r="B32" s="50" t="str">
        <f>SUBSTITUTE(SUBSTITUTE(CONCATENATE(IF(F32="Universally Unique","UU",F32),G32,IF(I32&lt;&gt;J32,I32,""),CONCATENATE(IF(J32="Identifier","ID",IF(J32="Text","",J32))))," ",""),"'","")</f>
        <v>UtilityConsumptionPoint</v>
      </c>
      <c r="C32" s="79" t="s">
        <v>297</v>
      </c>
      <c r="D32" s="79"/>
      <c r="E32" s="79" t="s">
        <v>265</v>
      </c>
      <c r="F32" s="79" t="s">
        <v>210</v>
      </c>
      <c r="G32" s="79"/>
      <c r="H32" s="79"/>
      <c r="I32" s="50" t="str">
        <f>N32</f>
        <v>Consumption Point</v>
      </c>
      <c r="J32" s="50" t="str">
        <f>N32</f>
        <v>Consumption Point</v>
      </c>
      <c r="K32" s="79"/>
      <c r="L32" s="60"/>
      <c r="M32" s="79"/>
      <c r="N32" s="79" t="s">
        <v>298</v>
      </c>
      <c r="O32" s="79"/>
      <c r="P32" s="79">
        <v>1</v>
      </c>
      <c r="Q32" s="79" t="s">
        <v>149</v>
      </c>
      <c r="R32" s="79" t="s">
        <v>299</v>
      </c>
      <c r="S32" s="81"/>
      <c r="T32" s="50"/>
      <c r="U32" s="50"/>
      <c r="V32" s="50"/>
      <c r="W32" s="50"/>
      <c r="X32" s="50"/>
      <c r="Y32" s="50"/>
      <c r="Z32" s="50"/>
      <c r="AA32" s="50"/>
      <c r="AB32" s="50"/>
      <c r="AC32" s="50"/>
      <c r="AD32" s="50"/>
      <c r="AE32" s="50"/>
      <c r="AF32" s="50"/>
      <c r="AG32" s="50"/>
      <c r="AH32" s="82" t="s">
        <v>300</v>
      </c>
      <c r="AI32" s="79">
        <v>1</v>
      </c>
      <c r="AJ32" s="63" t="s">
        <v>58</v>
      </c>
      <c r="AK32" s="81"/>
      <c r="AL32" s="84" t="s">
        <v>301</v>
      </c>
      <c r="AM32" s="67"/>
      <c r="AN32" s="67"/>
      <c r="AO32" s="67"/>
      <c r="AP32" s="60"/>
      <c r="AQ32" s="85"/>
      <c r="AR32" s="67"/>
      <c r="AS32" s="67"/>
      <c r="AT32" s="14"/>
    </row>
    <row r="33" spans="1:46" s="15" customFormat="1" ht="12.75" customHeight="1">
      <c r="A33" s="15" t="s">
        <v>256</v>
      </c>
      <c r="B33" s="50" t="str">
        <f>SUBSTITUTE(SUBSTITUTE(CONCATENATE(IF(F33="Universally Unique","UU",F33),G33,IF(I33&lt;&gt;J33,I33,""),CONCATENATE(IF(J33="Identifier","ID",IF(J33="Text","",J33))))," ",""),"'","")</f>
        <v>OnAccountPayment</v>
      </c>
      <c r="C33" s="79" t="s">
        <v>302</v>
      </c>
      <c r="D33" s="79"/>
      <c r="E33" s="79" t="s">
        <v>265</v>
      </c>
      <c r="F33" s="79"/>
      <c r="G33" s="79"/>
      <c r="H33" s="79"/>
      <c r="I33" s="50" t="str">
        <f>N33</f>
        <v>On Account Payment</v>
      </c>
      <c r="J33" s="50" t="str">
        <f>N33</f>
        <v>On Account Payment</v>
      </c>
      <c r="K33" s="79"/>
      <c r="L33" s="60"/>
      <c r="M33" s="79"/>
      <c r="N33" s="79" t="s">
        <v>197</v>
      </c>
      <c r="O33" s="79"/>
      <c r="P33" s="79" t="s">
        <v>122</v>
      </c>
      <c r="Q33" s="79" t="s">
        <v>149</v>
      </c>
      <c r="R33" s="80" t="s">
        <v>303</v>
      </c>
      <c r="S33" s="81"/>
      <c r="T33" s="50"/>
      <c r="U33" s="50"/>
      <c r="V33" s="50"/>
      <c r="W33" s="50"/>
      <c r="X33" s="50"/>
      <c r="Y33" s="50"/>
      <c r="Z33" s="50"/>
      <c r="AA33" s="50"/>
      <c r="AB33" s="50"/>
      <c r="AC33" s="50"/>
      <c r="AD33" s="50"/>
      <c r="AE33" s="50"/>
      <c r="AF33" s="50"/>
      <c r="AG33" s="50"/>
      <c r="AH33" s="82" t="s">
        <v>304</v>
      </c>
      <c r="AI33" s="79" t="s">
        <v>122</v>
      </c>
      <c r="AJ33" s="83" t="s">
        <v>58</v>
      </c>
      <c r="AK33" s="81"/>
      <c r="AL33" s="84" t="s">
        <v>305</v>
      </c>
      <c r="AM33" s="67"/>
      <c r="AN33" s="67"/>
      <c r="AO33" s="67"/>
      <c r="AP33" s="60"/>
      <c r="AQ33" s="85"/>
      <c r="AR33" s="67"/>
      <c r="AS33" s="67"/>
      <c r="AT33" s="14"/>
    </row>
    <row r="34" spans="2:46" s="15" customFormat="1" ht="12.75" customHeight="1">
      <c r="B34" s="50" t="str">
        <f>SUBSTITUTE(SUBSTITUTE(CONCATENATE(IF(F34="Universally Unique","UU",F34),G34,IF(I34&lt;&gt;J34,I34,""),CONCATENATE(IF(J34="Identifier","ID",IF(J34="Text","",J34))))," ",""),"'","")</f>
        <v>Consumption</v>
      </c>
      <c r="C34" s="79" t="s">
        <v>1088</v>
      </c>
      <c r="D34" s="79"/>
      <c r="E34" s="79" t="s">
        <v>265</v>
      </c>
      <c r="F34" s="79"/>
      <c r="G34" s="79"/>
      <c r="H34" s="79"/>
      <c r="I34" s="50" t="str">
        <f>N34</f>
        <v>Consumption</v>
      </c>
      <c r="J34" s="50" t="str">
        <f>N34</f>
        <v>Consumption</v>
      </c>
      <c r="K34" s="79"/>
      <c r="L34" s="60"/>
      <c r="M34" s="79"/>
      <c r="N34" s="79" t="s">
        <v>306</v>
      </c>
      <c r="O34" s="79"/>
      <c r="P34" s="79">
        <v>1</v>
      </c>
      <c r="Q34" s="79" t="s">
        <v>149</v>
      </c>
      <c r="R34" s="79" t="s">
        <v>307</v>
      </c>
      <c r="S34" s="81"/>
      <c r="T34" s="50"/>
      <c r="U34" s="50"/>
      <c r="V34" s="50"/>
      <c r="W34" s="50"/>
      <c r="X34" s="50"/>
      <c r="Y34" s="50"/>
      <c r="Z34" s="50"/>
      <c r="AA34" s="50"/>
      <c r="AB34" s="50"/>
      <c r="AC34" s="50"/>
      <c r="AD34" s="50"/>
      <c r="AE34" s="50"/>
      <c r="AF34" s="50"/>
      <c r="AG34" s="50"/>
      <c r="AH34" s="82" t="s">
        <v>308</v>
      </c>
      <c r="AI34" s="79" t="s">
        <v>309</v>
      </c>
      <c r="AJ34" s="83" t="s">
        <v>58</v>
      </c>
      <c r="AK34" s="81"/>
      <c r="AL34" s="84" t="s">
        <v>310</v>
      </c>
      <c r="AM34" s="67"/>
      <c r="AN34" s="67"/>
      <c r="AO34" s="67"/>
      <c r="AP34" s="60"/>
      <c r="AQ34" s="85"/>
      <c r="AR34" s="67"/>
      <c r="AS34" s="67"/>
      <c r="AT34" s="14"/>
    </row>
    <row r="35" spans="2:46" s="15" customFormat="1" ht="12.75" customHeight="1">
      <c r="B35" s="50" t="str">
        <f>SUBSTITUTE(SUBSTITUTE(CONCATENATE(IF(F35="Universally Unique","UU",F35),G35,IF(I35&lt;&gt;J35,I35,""),CONCATENATE(IF(J35="Identifier","ID",IF(J35="Text","",J35))))," ",""),"'","")</f>
        <v>SupplierConsumption</v>
      </c>
      <c r="C35" s="79" t="s">
        <v>311</v>
      </c>
      <c r="D35" s="79"/>
      <c r="E35" s="79" t="s">
        <v>265</v>
      </c>
      <c r="F35" s="79"/>
      <c r="G35" s="79"/>
      <c r="H35" s="79"/>
      <c r="I35" s="50" t="str">
        <f>N35</f>
        <v>Supplier Consumption</v>
      </c>
      <c r="J35" s="50" t="str">
        <f>N35</f>
        <v>Supplier Consumption</v>
      </c>
      <c r="K35" s="79"/>
      <c r="L35" s="60"/>
      <c r="M35" s="79"/>
      <c r="N35" s="79" t="s">
        <v>312</v>
      </c>
      <c r="O35" s="79"/>
      <c r="P35" s="79" t="s">
        <v>122</v>
      </c>
      <c r="Q35" s="79" t="s">
        <v>149</v>
      </c>
      <c r="R35" s="79" t="s">
        <v>307</v>
      </c>
      <c r="S35" s="81"/>
      <c r="T35" s="50"/>
      <c r="U35" s="50"/>
      <c r="V35" s="50"/>
      <c r="W35" s="50"/>
      <c r="X35" s="50"/>
      <c r="Y35" s="50"/>
      <c r="Z35" s="50"/>
      <c r="AA35" s="50"/>
      <c r="AB35" s="50"/>
      <c r="AC35" s="50"/>
      <c r="AD35" s="50"/>
      <c r="AE35" s="50"/>
      <c r="AF35" s="50"/>
      <c r="AG35" s="50"/>
      <c r="AH35" s="82" t="s">
        <v>308</v>
      </c>
      <c r="AI35" s="79" t="s">
        <v>309</v>
      </c>
      <c r="AJ35" s="83" t="s">
        <v>58</v>
      </c>
      <c r="AK35" s="81"/>
      <c r="AL35" s="84" t="s">
        <v>310</v>
      </c>
      <c r="AM35" s="67"/>
      <c r="AN35" s="67"/>
      <c r="AO35" s="67"/>
      <c r="AP35" s="60"/>
      <c r="AQ35" s="85"/>
      <c r="AR35" s="67"/>
      <c r="AS35" s="67"/>
      <c r="AT35" s="14"/>
    </row>
    <row r="36" spans="2:46" s="15" customFormat="1" ht="12.75" customHeight="1">
      <c r="B36" s="16" t="s">
        <v>306</v>
      </c>
      <c r="C36" s="17" t="s">
        <v>313</v>
      </c>
      <c r="D36" s="17"/>
      <c r="E36" s="17" t="s">
        <v>306</v>
      </c>
      <c r="F36" s="17"/>
      <c r="G36" s="17"/>
      <c r="H36" s="17"/>
      <c r="I36" s="17"/>
      <c r="J36" s="17"/>
      <c r="K36" s="17"/>
      <c r="L36" s="17"/>
      <c r="M36" s="17"/>
      <c r="N36" s="17"/>
      <c r="O36" s="17"/>
      <c r="P36" s="17"/>
      <c r="Q36" s="17"/>
      <c r="R36" s="18"/>
      <c r="S36" s="19"/>
      <c r="T36" s="18"/>
      <c r="U36" s="18"/>
      <c r="V36" s="18"/>
      <c r="W36" s="18"/>
      <c r="X36" s="18"/>
      <c r="Y36" s="18"/>
      <c r="Z36" s="18"/>
      <c r="AA36" s="18"/>
      <c r="AB36" s="18"/>
      <c r="AC36" s="18"/>
      <c r="AD36" s="18"/>
      <c r="AE36" s="18"/>
      <c r="AF36" s="18"/>
      <c r="AG36" s="18"/>
      <c r="AH36" s="21"/>
      <c r="AI36" s="17"/>
      <c r="AJ36" s="22"/>
      <c r="AK36" s="19"/>
      <c r="AL36" s="23"/>
      <c r="AM36" s="24"/>
      <c r="AN36" s="24"/>
      <c r="AO36" s="24"/>
      <c r="AP36" s="21"/>
      <c r="AQ36" s="24"/>
      <c r="AR36" s="21"/>
      <c r="AS36" s="24"/>
      <c r="AT36" s="14"/>
    </row>
    <row r="37" spans="1:46" s="15" customFormat="1" ht="12.75" customHeight="1">
      <c r="A37" s="15" t="s">
        <v>314</v>
      </c>
      <c r="B37" s="89" t="str">
        <f>SUBSTITUTE(SUBSTITUTE(CONCATENATE(IF(F37="Universally Unique","UU",F37),IF(H37&lt;&gt;J37,I37,G37),CONCATENATE(IF(J37="Identifier","ID",IF(J37="Text","",J37))))," ",""),"'","")</f>
        <v>UtilityStatementTypeCode</v>
      </c>
      <c r="C37" s="129" t="s">
        <v>315</v>
      </c>
      <c r="D37" s="89"/>
      <c r="E37" s="89" t="s">
        <v>306</v>
      </c>
      <c r="F37" s="89"/>
      <c r="G37" s="129" t="s">
        <v>233</v>
      </c>
      <c r="H37" s="89" t="s">
        <v>112</v>
      </c>
      <c r="I37" s="25" t="str">
        <f>IF(G37&lt;&gt;"",CONCATENATE(G37," ",H37),H37)</f>
        <v>Utility Statement Type Code</v>
      </c>
      <c r="J37" s="89" t="s">
        <v>112</v>
      </c>
      <c r="K37" s="25"/>
      <c r="L37" s="25" t="str">
        <f>IF(K37&lt;&gt;"",CONCATENATE(K37,"_ ",J37,". Type"),CONCATENATE(J37,". Type"))</f>
        <v>Code. Type</v>
      </c>
      <c r="M37" s="89"/>
      <c r="N37" s="25"/>
      <c r="O37" s="25"/>
      <c r="P37" s="25" t="s">
        <v>53</v>
      </c>
      <c r="Q37" s="89" t="s">
        <v>54</v>
      </c>
      <c r="R37" s="90" t="s">
        <v>316</v>
      </c>
      <c r="S37" s="30" t="s">
        <v>114</v>
      </c>
      <c r="T37" s="89"/>
      <c r="U37" s="89"/>
      <c r="V37" s="89"/>
      <c r="W37" s="89"/>
      <c r="X37" s="89"/>
      <c r="Y37" s="89"/>
      <c r="Z37" s="89"/>
      <c r="AA37" s="89"/>
      <c r="AB37" s="89"/>
      <c r="AC37" s="89"/>
      <c r="AD37" s="89"/>
      <c r="AE37" s="89"/>
      <c r="AF37" s="89"/>
      <c r="AG37" s="89"/>
      <c r="AH37" s="89" t="s">
        <v>115</v>
      </c>
      <c r="AI37" s="25" t="s">
        <v>53</v>
      </c>
      <c r="AJ37" s="89" t="s">
        <v>58</v>
      </c>
      <c r="AK37" s="38" t="s">
        <v>114</v>
      </c>
      <c r="AL37" s="30" t="s">
        <v>235</v>
      </c>
      <c r="AM37" s="89"/>
      <c r="AN37" s="89" t="s">
        <v>236</v>
      </c>
      <c r="AO37" s="89"/>
      <c r="AP37" s="89"/>
      <c r="AQ37" s="89" t="s">
        <v>118</v>
      </c>
      <c r="AR37" s="89" t="s">
        <v>317</v>
      </c>
      <c r="AS37" s="89"/>
      <c r="AT37" s="14"/>
    </row>
    <row r="38" spans="2:46" s="15" customFormat="1" ht="12.75" customHeight="1">
      <c r="B38" s="50" t="str">
        <f aca="true" t="shared" si="6" ref="B38:B43">SUBSTITUTE(SUBSTITUTE(CONCATENATE(IF(F38="Universally Unique","UU",F38),G38,IF(I38&lt;&gt;J38,I38,""),CONCATENATE(IF(J38="Identifier","ID",IF(J38="Text","",J38))))," ",""),"'","")</f>
        <v>MainPeriod</v>
      </c>
      <c r="C38" s="79" t="s">
        <v>318</v>
      </c>
      <c r="D38" s="79"/>
      <c r="E38" s="79" t="s">
        <v>306</v>
      </c>
      <c r="F38" s="79" t="s">
        <v>196</v>
      </c>
      <c r="G38" s="79"/>
      <c r="H38" s="79"/>
      <c r="I38" s="50" t="str">
        <f aca="true" t="shared" si="7" ref="I38:I43">N38</f>
        <v>Period</v>
      </c>
      <c r="J38" s="50" t="str">
        <f aca="true" t="shared" si="8" ref="J38:J43">N38</f>
        <v>Period</v>
      </c>
      <c r="K38" s="79"/>
      <c r="L38" s="60"/>
      <c r="M38" s="79"/>
      <c r="N38" s="79" t="s">
        <v>319</v>
      </c>
      <c r="O38" s="79"/>
      <c r="P38" s="79" t="s">
        <v>53</v>
      </c>
      <c r="Q38" s="79" t="s">
        <v>149</v>
      </c>
      <c r="R38" s="79" t="s">
        <v>320</v>
      </c>
      <c r="S38" s="81"/>
      <c r="T38" s="50"/>
      <c r="U38" s="50"/>
      <c r="V38" s="50"/>
      <c r="W38" s="50"/>
      <c r="X38" s="50"/>
      <c r="Y38" s="50"/>
      <c r="Z38" s="50"/>
      <c r="AA38" s="50"/>
      <c r="AB38" s="50"/>
      <c r="AC38" s="50"/>
      <c r="AD38" s="50"/>
      <c r="AE38" s="50"/>
      <c r="AF38" s="50"/>
      <c r="AG38" s="50"/>
      <c r="AH38" s="82" t="s">
        <v>321</v>
      </c>
      <c r="AI38" s="79" t="s">
        <v>53</v>
      </c>
      <c r="AJ38" s="83" t="s">
        <v>58</v>
      </c>
      <c r="AK38" s="81"/>
      <c r="AL38" s="84" t="s">
        <v>322</v>
      </c>
      <c r="AM38" s="67"/>
      <c r="AN38" s="67"/>
      <c r="AO38" s="67"/>
      <c r="AP38" s="60"/>
      <c r="AQ38" s="85"/>
      <c r="AR38" s="67"/>
      <c r="AS38" s="67"/>
      <c r="AT38" s="14"/>
    </row>
    <row r="39" spans="2:46" s="15" customFormat="1" ht="12.75" customHeight="1">
      <c r="B39" s="50" t="str">
        <f t="shared" si="6"/>
        <v>AllowanceCharge</v>
      </c>
      <c r="C39" s="79" t="s">
        <v>323</v>
      </c>
      <c r="D39" s="79"/>
      <c r="E39" s="79" t="s">
        <v>306</v>
      </c>
      <c r="F39" s="79"/>
      <c r="G39" s="79"/>
      <c r="H39" s="79"/>
      <c r="I39" s="50" t="str">
        <f t="shared" si="7"/>
        <v>Allowance Charge</v>
      </c>
      <c r="J39" s="50" t="str">
        <f t="shared" si="8"/>
        <v>Allowance Charge</v>
      </c>
      <c r="K39" s="79"/>
      <c r="L39" s="60"/>
      <c r="M39" s="79"/>
      <c r="N39" s="79" t="s">
        <v>324</v>
      </c>
      <c r="O39" s="79"/>
      <c r="P39" s="83" t="s">
        <v>122</v>
      </c>
      <c r="Q39" s="79" t="s">
        <v>149</v>
      </c>
      <c r="R39" s="79" t="s">
        <v>325</v>
      </c>
      <c r="S39" s="81"/>
      <c r="T39" s="50"/>
      <c r="U39" s="50"/>
      <c r="V39" s="50"/>
      <c r="W39" s="50"/>
      <c r="X39" s="50"/>
      <c r="Y39" s="50"/>
      <c r="Z39" s="50"/>
      <c r="AA39" s="50"/>
      <c r="AB39" s="50"/>
      <c r="AC39" s="50"/>
      <c r="AD39" s="50"/>
      <c r="AE39" s="50"/>
      <c r="AF39" s="50"/>
      <c r="AG39" s="50"/>
      <c r="AH39" s="82" t="s">
        <v>326</v>
      </c>
      <c r="AI39" s="83" t="s">
        <v>122</v>
      </c>
      <c r="AJ39" s="83" t="s">
        <v>58</v>
      </c>
      <c r="AK39" s="81"/>
      <c r="AL39" s="84" t="s">
        <v>327</v>
      </c>
      <c r="AM39" s="67"/>
      <c r="AN39" s="67"/>
      <c r="AO39" s="67"/>
      <c r="AP39" s="60"/>
      <c r="AQ39" s="85"/>
      <c r="AR39" s="67"/>
      <c r="AS39" s="67"/>
      <c r="AT39" s="14"/>
    </row>
    <row r="40" spans="2:46" s="15" customFormat="1" ht="12.75" customHeight="1">
      <c r="B40" s="50" t="str">
        <f t="shared" si="6"/>
        <v>TaxTotal</v>
      </c>
      <c r="C40" s="79" t="s">
        <v>328</v>
      </c>
      <c r="D40" s="79"/>
      <c r="E40" s="79" t="s">
        <v>306</v>
      </c>
      <c r="F40" s="79"/>
      <c r="G40" s="79"/>
      <c r="H40" s="79"/>
      <c r="I40" s="50" t="str">
        <f t="shared" si="7"/>
        <v>Tax Total</v>
      </c>
      <c r="J40" s="50" t="str">
        <f t="shared" si="8"/>
        <v>Tax Total</v>
      </c>
      <c r="K40" s="79"/>
      <c r="L40" s="60"/>
      <c r="M40" s="79"/>
      <c r="N40" s="79" t="s">
        <v>329</v>
      </c>
      <c r="O40" s="79"/>
      <c r="P40" s="83" t="s">
        <v>122</v>
      </c>
      <c r="Q40" s="79" t="s">
        <v>149</v>
      </c>
      <c r="R40" s="79" t="s">
        <v>330</v>
      </c>
      <c r="S40" s="81"/>
      <c r="T40" s="50"/>
      <c r="U40" s="50"/>
      <c r="V40" s="50"/>
      <c r="W40" s="50"/>
      <c r="X40" s="50"/>
      <c r="Y40" s="50"/>
      <c r="Z40" s="50"/>
      <c r="AA40" s="50"/>
      <c r="AB40" s="50"/>
      <c r="AC40" s="50"/>
      <c r="AD40" s="50"/>
      <c r="AE40" s="50"/>
      <c r="AF40" s="50"/>
      <c r="AG40" s="50"/>
      <c r="AH40" s="82" t="s">
        <v>331</v>
      </c>
      <c r="AI40" s="83" t="s">
        <v>309</v>
      </c>
      <c r="AJ40" s="83" t="s">
        <v>58</v>
      </c>
      <c r="AK40" s="81"/>
      <c r="AL40" s="84" t="s">
        <v>332</v>
      </c>
      <c r="AM40" s="67"/>
      <c r="AN40" s="67"/>
      <c r="AO40" s="67"/>
      <c r="AP40" s="60"/>
      <c r="AQ40" s="85"/>
      <c r="AR40" s="67" t="s">
        <v>333</v>
      </c>
      <c r="AS40" s="67"/>
      <c r="AT40" s="14"/>
    </row>
    <row r="41" spans="2:46" s="15" customFormat="1" ht="12.75" customHeight="1">
      <c r="B41" s="50" t="str">
        <f t="shared" si="6"/>
        <v>EnergyWaterSupply</v>
      </c>
      <c r="C41" s="79" t="s">
        <v>334</v>
      </c>
      <c r="D41" s="79"/>
      <c r="E41" s="79" t="s">
        <v>306</v>
      </c>
      <c r="F41" s="79"/>
      <c r="G41" s="79"/>
      <c r="H41" s="79"/>
      <c r="I41" s="50" t="str">
        <f t="shared" si="7"/>
        <v>Energy  Water Supply</v>
      </c>
      <c r="J41" s="50" t="str">
        <f t="shared" si="8"/>
        <v>Energy  Water Supply</v>
      </c>
      <c r="K41" s="79"/>
      <c r="L41" s="60"/>
      <c r="M41" s="79"/>
      <c r="N41" s="79" t="s">
        <v>335</v>
      </c>
      <c r="O41" s="79"/>
      <c r="P41" s="83" t="s">
        <v>53</v>
      </c>
      <c r="Q41" s="79" t="s">
        <v>149</v>
      </c>
      <c r="R41" s="79" t="s">
        <v>336</v>
      </c>
      <c r="S41" s="81"/>
      <c r="T41" s="50"/>
      <c r="U41" s="50"/>
      <c r="V41" s="50"/>
      <c r="W41" s="50"/>
      <c r="X41" s="50"/>
      <c r="Y41" s="50"/>
      <c r="Z41" s="50"/>
      <c r="AA41" s="50"/>
      <c r="AB41" s="50"/>
      <c r="AC41" s="50"/>
      <c r="AD41" s="50"/>
      <c r="AE41" s="50"/>
      <c r="AF41" s="50"/>
      <c r="AG41" s="50"/>
      <c r="AH41" s="82" t="s">
        <v>337</v>
      </c>
      <c r="AI41" s="83">
        <v>1</v>
      </c>
      <c r="AJ41" s="83" t="s">
        <v>58</v>
      </c>
      <c r="AK41" s="81"/>
      <c r="AL41" s="84" t="s">
        <v>338</v>
      </c>
      <c r="AM41" s="67"/>
      <c r="AN41" s="67"/>
      <c r="AO41" s="67"/>
      <c r="AP41" s="60"/>
      <c r="AQ41" s="85" t="s">
        <v>339</v>
      </c>
      <c r="AR41" s="67"/>
      <c r="AS41" s="67"/>
      <c r="AT41" s="14"/>
    </row>
    <row r="42" spans="2:46" s="15" customFormat="1" ht="12.75" customHeight="1">
      <c r="B42" s="50" t="str">
        <f t="shared" si="6"/>
        <v>TelecommunicationsSupply</v>
      </c>
      <c r="C42" s="79" t="s">
        <v>340</v>
      </c>
      <c r="D42" s="79"/>
      <c r="E42" s="79" t="s">
        <v>306</v>
      </c>
      <c r="F42" s="79"/>
      <c r="G42" s="79"/>
      <c r="H42" s="79"/>
      <c r="I42" s="50" t="str">
        <f t="shared" si="7"/>
        <v>Telecommunications Supply</v>
      </c>
      <c r="J42" s="50" t="str">
        <f t="shared" si="8"/>
        <v>Telecommunications Supply</v>
      </c>
      <c r="K42" s="79"/>
      <c r="L42" s="60"/>
      <c r="M42" s="79"/>
      <c r="N42" s="79" t="s">
        <v>341</v>
      </c>
      <c r="O42" s="79"/>
      <c r="P42" s="83" t="s">
        <v>53</v>
      </c>
      <c r="Q42" s="79" t="s">
        <v>149</v>
      </c>
      <c r="R42" s="79" t="s">
        <v>336</v>
      </c>
      <c r="S42" s="81"/>
      <c r="T42" s="50"/>
      <c r="U42" s="50"/>
      <c r="V42" s="50"/>
      <c r="W42" s="50"/>
      <c r="X42" s="50"/>
      <c r="Y42" s="50"/>
      <c r="Z42" s="50"/>
      <c r="AA42" s="50"/>
      <c r="AB42" s="50"/>
      <c r="AC42" s="50"/>
      <c r="AD42" s="50"/>
      <c r="AE42" s="50"/>
      <c r="AF42" s="50"/>
      <c r="AG42" s="50"/>
      <c r="AH42" s="82" t="s">
        <v>337</v>
      </c>
      <c r="AI42" s="83">
        <v>1</v>
      </c>
      <c r="AJ42" s="83" t="s">
        <v>58</v>
      </c>
      <c r="AK42" s="81"/>
      <c r="AL42" s="84" t="s">
        <v>338</v>
      </c>
      <c r="AM42" s="67"/>
      <c r="AN42" s="67"/>
      <c r="AO42" s="67"/>
      <c r="AP42" s="60"/>
      <c r="AQ42" s="85" t="s">
        <v>339</v>
      </c>
      <c r="AR42" s="67"/>
      <c r="AS42" s="67"/>
      <c r="AT42" s="14"/>
    </row>
    <row r="43" spans="2:46" s="15" customFormat="1" ht="12.75" customHeight="1">
      <c r="B43" s="50" t="str">
        <f t="shared" si="6"/>
        <v>LegalMonetaryTotal</v>
      </c>
      <c r="C43" s="79" t="s">
        <v>1089</v>
      </c>
      <c r="D43" s="79"/>
      <c r="E43" s="79" t="s">
        <v>306</v>
      </c>
      <c r="F43" s="79" t="s">
        <v>342</v>
      </c>
      <c r="G43" s="79"/>
      <c r="H43" s="79"/>
      <c r="I43" s="50" t="str">
        <f t="shared" si="7"/>
        <v>Monetary Total</v>
      </c>
      <c r="J43" s="50" t="str">
        <f t="shared" si="8"/>
        <v>Monetary Total</v>
      </c>
      <c r="K43" s="79"/>
      <c r="L43" s="60"/>
      <c r="M43" s="79"/>
      <c r="N43" s="79" t="s">
        <v>343</v>
      </c>
      <c r="O43" s="79"/>
      <c r="P43" s="83">
        <v>1</v>
      </c>
      <c r="Q43" s="79" t="s">
        <v>149</v>
      </c>
      <c r="R43" s="79" t="s">
        <v>336</v>
      </c>
      <c r="S43" s="81"/>
      <c r="T43" s="50"/>
      <c r="U43" s="50"/>
      <c r="V43" s="50"/>
      <c r="W43" s="50"/>
      <c r="X43" s="50"/>
      <c r="Y43" s="50"/>
      <c r="Z43" s="50"/>
      <c r="AA43" s="50"/>
      <c r="AB43" s="50"/>
      <c r="AC43" s="50"/>
      <c r="AD43" s="50"/>
      <c r="AE43" s="50"/>
      <c r="AF43" s="50"/>
      <c r="AG43" s="50"/>
      <c r="AH43" s="82" t="s">
        <v>337</v>
      </c>
      <c r="AI43" s="83">
        <v>1</v>
      </c>
      <c r="AJ43" s="83" t="s">
        <v>58</v>
      </c>
      <c r="AK43" s="81"/>
      <c r="AL43" s="84" t="s">
        <v>338</v>
      </c>
      <c r="AM43" s="67"/>
      <c r="AN43" s="67"/>
      <c r="AO43" s="67"/>
      <c r="AP43" s="60"/>
      <c r="AQ43" s="85" t="s">
        <v>339</v>
      </c>
      <c r="AR43" s="67"/>
      <c r="AS43" s="67"/>
      <c r="AT43" s="14"/>
    </row>
    <row r="44" spans="2:46" s="15" customFormat="1" ht="12.75" customHeight="1">
      <c r="B44" s="16" t="s">
        <v>344</v>
      </c>
      <c r="C44" s="17" t="s">
        <v>345</v>
      </c>
      <c r="D44" s="17"/>
      <c r="E44" s="17" t="s">
        <v>273</v>
      </c>
      <c r="F44" s="17"/>
      <c r="G44" s="17"/>
      <c r="H44" s="17"/>
      <c r="I44" s="17"/>
      <c r="J44" s="17"/>
      <c r="K44" s="17"/>
      <c r="L44" s="17"/>
      <c r="M44" s="17"/>
      <c r="N44" s="17"/>
      <c r="O44" s="17"/>
      <c r="P44" s="17"/>
      <c r="Q44" s="17"/>
      <c r="R44" s="18"/>
      <c r="S44" s="19"/>
      <c r="T44" s="18"/>
      <c r="U44" s="18"/>
      <c r="V44" s="18"/>
      <c r="W44" s="18"/>
      <c r="X44" s="18"/>
      <c r="Y44" s="18"/>
      <c r="Z44" s="18"/>
      <c r="AA44" s="18"/>
      <c r="AB44" s="18"/>
      <c r="AC44" s="18"/>
      <c r="AD44" s="18"/>
      <c r="AE44" s="18"/>
      <c r="AF44" s="18"/>
      <c r="AG44" s="18"/>
      <c r="AH44" s="21"/>
      <c r="AI44" s="17"/>
      <c r="AJ44" s="22"/>
      <c r="AK44" s="19"/>
      <c r="AL44" s="23"/>
      <c r="AM44" s="24"/>
      <c r="AN44" s="24"/>
      <c r="AO44" s="24"/>
      <c r="AP44" s="21"/>
      <c r="AQ44" s="24"/>
      <c r="AR44" s="21"/>
      <c r="AS44" s="24"/>
      <c r="AT44" s="14"/>
    </row>
    <row r="45" spans="2:46" s="15" customFormat="1" ht="12.75" customHeight="1">
      <c r="B45" s="50" t="str">
        <f>SUBSTITUTE(SUBSTITUTE(CONCATENATE(IF(F45="Universally Unique","UU",F45),G45,IF(I45&lt;&gt;J45,I45,""),CONCATENATE(IF(J45="Identifier","ID",IF(J45="Text","",J45))))," ",""),"'","")</f>
        <v>ConsumptionReport</v>
      </c>
      <c r="C45" s="79" t="s">
        <v>346</v>
      </c>
      <c r="D45" s="79"/>
      <c r="E45" s="79" t="s">
        <v>273</v>
      </c>
      <c r="F45" s="79"/>
      <c r="G45" s="79"/>
      <c r="H45" s="79"/>
      <c r="I45" s="50" t="str">
        <f>N45</f>
        <v>Consumption Report</v>
      </c>
      <c r="J45" s="50" t="str">
        <f>N45</f>
        <v>Consumption Report</v>
      </c>
      <c r="K45" s="79"/>
      <c r="L45" s="60"/>
      <c r="M45" s="79"/>
      <c r="N45" s="79" t="s">
        <v>347</v>
      </c>
      <c r="O45" s="79"/>
      <c r="P45" s="79" t="s">
        <v>122</v>
      </c>
      <c r="Q45" s="79" t="s">
        <v>149</v>
      </c>
      <c r="R45" s="80" t="s">
        <v>348</v>
      </c>
      <c r="S45" s="81"/>
      <c r="T45" s="50"/>
      <c r="U45" s="50"/>
      <c r="V45" s="50"/>
      <c r="W45" s="50"/>
      <c r="X45" s="50"/>
      <c r="Y45" s="50"/>
      <c r="Z45" s="50"/>
      <c r="AA45" s="50"/>
      <c r="AB45" s="50"/>
      <c r="AC45" s="50"/>
      <c r="AD45" s="50"/>
      <c r="AE45" s="50"/>
      <c r="AF45" s="50"/>
      <c r="AG45" s="50"/>
      <c r="AH45" s="82" t="s">
        <v>349</v>
      </c>
      <c r="AI45" s="79" t="s">
        <v>122</v>
      </c>
      <c r="AJ45" s="83" t="s">
        <v>58</v>
      </c>
      <c r="AK45" s="81"/>
      <c r="AL45" s="84" t="s">
        <v>350</v>
      </c>
      <c r="AM45" s="67"/>
      <c r="AN45" s="67"/>
      <c r="AO45" s="67"/>
      <c r="AP45" s="60"/>
      <c r="AQ45" s="85"/>
      <c r="AR45" s="67"/>
      <c r="AS45" s="67"/>
      <c r="AT45" s="14"/>
    </row>
    <row r="46" spans="1:46" s="15" customFormat="1" ht="12.75" customHeight="1">
      <c r="A46" s="15" t="s">
        <v>351</v>
      </c>
      <c r="B46" s="50" t="str">
        <f>SUBSTITUTE(SUBSTITUTE(CONCATENATE(IF(F46="Universally Unique","UU",F46),G46,IF(I46&lt;&gt;J46,I46,""),CONCATENATE(IF(J46="Identifier","ID",IF(J46="Text","",J46))))," ",""),"'","")</f>
        <v>ConsumptionAverage</v>
      </c>
      <c r="C46" s="79" t="s">
        <v>352</v>
      </c>
      <c r="D46" s="79"/>
      <c r="E46" s="79" t="s">
        <v>273</v>
      </c>
      <c r="F46" s="79"/>
      <c r="G46" s="79"/>
      <c r="H46" s="79"/>
      <c r="I46" s="50" t="str">
        <f>N46</f>
        <v>Consumption Average</v>
      </c>
      <c r="J46" s="50" t="str">
        <f>N46</f>
        <v>Consumption Average</v>
      </c>
      <c r="K46" s="79"/>
      <c r="L46" s="60"/>
      <c r="M46" s="79"/>
      <c r="N46" s="79" t="s">
        <v>353</v>
      </c>
      <c r="O46" s="79"/>
      <c r="P46" s="79" t="s">
        <v>122</v>
      </c>
      <c r="Q46" s="79" t="s">
        <v>149</v>
      </c>
      <c r="R46" s="80" t="s">
        <v>354</v>
      </c>
      <c r="S46" s="81"/>
      <c r="T46" s="50"/>
      <c r="U46" s="50"/>
      <c r="V46" s="50"/>
      <c r="W46" s="50"/>
      <c r="X46" s="50"/>
      <c r="Y46" s="50"/>
      <c r="Z46" s="50"/>
      <c r="AA46" s="50"/>
      <c r="AB46" s="50"/>
      <c r="AC46" s="50"/>
      <c r="AD46" s="50"/>
      <c r="AE46" s="50"/>
      <c r="AF46" s="50"/>
      <c r="AG46" s="50"/>
      <c r="AH46" s="82" t="s">
        <v>355</v>
      </c>
      <c r="AI46" s="79" t="s">
        <v>122</v>
      </c>
      <c r="AJ46" s="83" t="s">
        <v>58</v>
      </c>
      <c r="AK46" s="81"/>
      <c r="AL46" s="84" t="s">
        <v>356</v>
      </c>
      <c r="AM46" s="67"/>
      <c r="AN46" s="67"/>
      <c r="AO46" s="67"/>
      <c r="AP46" s="60"/>
      <c r="AQ46" s="85"/>
      <c r="AR46" s="67"/>
      <c r="AS46" s="67"/>
      <c r="AT46" s="14"/>
    </row>
    <row r="47" spans="2:46" s="15" customFormat="1" ht="12.75" customHeight="1">
      <c r="B47" s="50" t="str">
        <f>SUBSTITUTE(SUBSTITUTE(CONCATENATE(IF(F47="Universally Unique","UU",F47),G47,IF(I47&lt;&gt;J47,I47,""),CONCATENATE(IF(J47="Identifier","ID",IF(J47="Text","",J47))))," ",""),"'","")</f>
        <v>EnergyWaterCorrection</v>
      </c>
      <c r="C47" s="79" t="s">
        <v>1091</v>
      </c>
      <c r="D47" s="79"/>
      <c r="E47" s="79" t="s">
        <v>273</v>
      </c>
      <c r="F47" s="79" t="s">
        <v>1090</v>
      </c>
      <c r="G47" s="79"/>
      <c r="H47" s="79"/>
      <c r="I47" s="50" t="str">
        <f>N47</f>
        <v>Correction</v>
      </c>
      <c r="J47" s="50" t="str">
        <f>N47</f>
        <v>Correction</v>
      </c>
      <c r="K47" s="79"/>
      <c r="L47" s="60"/>
      <c r="M47" s="79"/>
      <c r="N47" s="79" t="s">
        <v>357</v>
      </c>
      <c r="O47" s="79"/>
      <c r="P47" s="83" t="s">
        <v>122</v>
      </c>
      <c r="Q47" s="79" t="s">
        <v>149</v>
      </c>
      <c r="R47" s="80" t="s">
        <v>358</v>
      </c>
      <c r="S47" s="81"/>
      <c r="T47" s="50"/>
      <c r="U47" s="50"/>
      <c r="V47" s="50"/>
      <c r="W47" s="50"/>
      <c r="X47" s="50"/>
      <c r="Y47" s="50"/>
      <c r="Z47" s="50"/>
      <c r="AA47" s="50"/>
      <c r="AB47" s="50"/>
      <c r="AC47" s="50"/>
      <c r="AD47" s="50"/>
      <c r="AE47" s="50"/>
      <c r="AF47" s="50"/>
      <c r="AG47" s="50"/>
      <c r="AH47" s="82" t="s">
        <v>359</v>
      </c>
      <c r="AI47" s="83" t="s">
        <v>122</v>
      </c>
      <c r="AJ47" s="83" t="s">
        <v>58</v>
      </c>
      <c r="AK47" s="81"/>
      <c r="AL47" s="84" t="s">
        <v>360</v>
      </c>
      <c r="AM47" s="67"/>
      <c r="AN47" s="67"/>
      <c r="AO47" s="67"/>
      <c r="AP47" s="60"/>
      <c r="AQ47" s="85"/>
      <c r="AR47" s="67"/>
      <c r="AS47" s="67"/>
      <c r="AT47" s="14"/>
    </row>
    <row r="48" spans="1:46" s="15" customFormat="1" ht="12.75" customHeight="1">
      <c r="A48" s="15" t="s">
        <v>361</v>
      </c>
      <c r="B48" s="16" t="str">
        <f>SUBSTITUTE(SUBSTITUTE(CONCATENATE(IF(D48="","",CONCATENATE(D48,"")),"",E48)," ",""),"'","")</f>
        <v>TelecommunicationsSupply</v>
      </c>
      <c r="C48" s="17" t="s">
        <v>362</v>
      </c>
      <c r="D48" s="17"/>
      <c r="E48" s="17" t="s">
        <v>341</v>
      </c>
      <c r="F48" s="17"/>
      <c r="G48" s="17"/>
      <c r="H48" s="17"/>
      <c r="I48" s="17"/>
      <c r="J48" s="17"/>
      <c r="K48" s="17"/>
      <c r="L48" s="17"/>
      <c r="M48" s="17"/>
      <c r="N48" s="17"/>
      <c r="O48" s="17"/>
      <c r="P48" s="17"/>
      <c r="Q48" s="17" t="s">
        <v>46</v>
      </c>
      <c r="R48" s="18" t="s">
        <v>363</v>
      </c>
      <c r="S48" s="19"/>
      <c r="T48" s="18"/>
      <c r="U48" s="18"/>
      <c r="V48" s="18"/>
      <c r="W48" s="18"/>
      <c r="X48" s="18"/>
      <c r="Y48" s="18"/>
      <c r="Z48" s="18"/>
      <c r="AA48" s="18"/>
      <c r="AB48" s="18"/>
      <c r="AC48" s="18"/>
      <c r="AD48" s="18"/>
      <c r="AE48" s="18"/>
      <c r="AF48" s="18"/>
      <c r="AG48" s="18"/>
      <c r="AH48" s="92" t="s">
        <v>205</v>
      </c>
      <c r="AI48" s="17"/>
      <c r="AJ48" s="93"/>
      <c r="AK48" s="19"/>
      <c r="AL48" s="23" t="s">
        <v>364</v>
      </c>
      <c r="AM48" s="94"/>
      <c r="AN48" s="94"/>
      <c r="AO48" s="94"/>
      <c r="AP48" s="21"/>
      <c r="AQ48" s="94"/>
      <c r="AR48" s="21"/>
      <c r="AS48" s="94"/>
      <c r="AT48" s="14"/>
    </row>
    <row r="49" spans="2:46" s="15" customFormat="1" ht="12.75" customHeight="1">
      <c r="B49" s="25" t="str">
        <f>SUBSTITUTE(SUBSTITUTE(CONCATENATE(IF(F49="Universally Unique","UU",F49),IF(H49&lt;&gt;J49,I49,G49),CONCATENATE(IF(J49="Identifier","ID",IF(J49="Text","",J49))))," ",""),"'","")</f>
        <v>TelecommunicationsSupplyType</v>
      </c>
      <c r="C49" s="39" t="s">
        <v>365</v>
      </c>
      <c r="D49" s="39"/>
      <c r="E49" s="95" t="s">
        <v>341</v>
      </c>
      <c r="F49" s="39"/>
      <c r="G49" t="s">
        <v>341</v>
      </c>
      <c r="H49" s="95" t="s">
        <v>366</v>
      </c>
      <c r="I49" s="25" t="str">
        <f>IF(G49&lt;&gt;"",CONCATENATE(G49," ",H49),H49)</f>
        <v>Telecommunications Supply Type</v>
      </c>
      <c r="J49" s="39" t="s">
        <v>121</v>
      </c>
      <c r="K49" s="25"/>
      <c r="L49" s="25" t="str">
        <f>IF(K49&lt;&gt;"",CONCATENATE(K49,"_ ",J49,". Type"),CONCATENATE(J49,". Type"))</f>
        <v>Text. Type</v>
      </c>
      <c r="M49" s="39"/>
      <c r="N49" s="25"/>
      <c r="O49" s="25"/>
      <c r="P49" s="25" t="s">
        <v>53</v>
      </c>
      <c r="Q49" s="39" t="s">
        <v>54</v>
      </c>
      <c r="R49" s="27" t="s">
        <v>367</v>
      </c>
      <c r="S49" s="30" t="s">
        <v>368</v>
      </c>
      <c r="T49" s="25"/>
      <c r="U49" s="25"/>
      <c r="V49" s="25"/>
      <c r="W49" s="25"/>
      <c r="X49" s="25"/>
      <c r="Y49" s="25"/>
      <c r="Z49" s="25"/>
      <c r="AA49" s="25"/>
      <c r="AB49" s="25"/>
      <c r="AC49" s="25"/>
      <c r="AD49" s="25"/>
      <c r="AE49" s="25"/>
      <c r="AF49" s="25"/>
      <c r="AG49" s="25"/>
      <c r="AH49" s="31" t="s">
        <v>369</v>
      </c>
      <c r="AI49" s="25" t="s">
        <v>53</v>
      </c>
      <c r="AJ49" s="32" t="s">
        <v>58</v>
      </c>
      <c r="AK49" s="45" t="s">
        <v>370</v>
      </c>
      <c r="AL49" s="27" t="s">
        <v>371</v>
      </c>
      <c r="AM49" s="27"/>
      <c r="AN49" s="46"/>
      <c r="AO49" s="35"/>
      <c r="AP49" s="27"/>
      <c r="AQ49" s="39" t="s">
        <v>118</v>
      </c>
      <c r="AR49" s="35" t="s">
        <v>317</v>
      </c>
      <c r="AS49" s="42"/>
      <c r="AT49" s="14"/>
    </row>
    <row r="50" spans="1:46" s="15" customFormat="1" ht="12.75" customHeight="1">
      <c r="A50" s="15" t="s">
        <v>372</v>
      </c>
      <c r="B50" s="25" t="str">
        <f>SUBSTITUTE(SUBSTITUTE(CONCATENATE(IF(F50="Universally Unique","UU",F50),IF(H50&lt;&gt;J50,I50,G50),CONCATENATE(IF(J50="Identifier","ID",IF(J50="Text","",J50))))," ",""),"'","")</f>
        <v>TelecommunicationsSupplyTypeCode</v>
      </c>
      <c r="C50" t="s">
        <v>373</v>
      </c>
      <c r="D50" s="39"/>
      <c r="E50" s="95" t="s">
        <v>341</v>
      </c>
      <c r="F50" s="39"/>
      <c r="G50" t="s">
        <v>1092</v>
      </c>
      <c r="H50" s="39" t="s">
        <v>112</v>
      </c>
      <c r="I50" s="25" t="str">
        <f>IF(G50&lt;&gt;"",CONCATENATE(G50," ",H50),H50)</f>
        <v>Telecommunications Supply Type Code</v>
      </c>
      <c r="J50" s="39" t="s">
        <v>112</v>
      </c>
      <c r="K50" s="25"/>
      <c r="L50" s="25" t="str">
        <f>IF(K50&lt;&gt;"",CONCATENATE(K50,"_ ",J50,". Type"),CONCATENATE(J50,". Type"))</f>
        <v>Code. Type</v>
      </c>
      <c r="M50" s="39"/>
      <c r="N50" s="25"/>
      <c r="O50" s="25"/>
      <c r="P50" s="25" t="s">
        <v>53</v>
      </c>
      <c r="Q50" s="39" t="s">
        <v>54</v>
      </c>
      <c r="R50" s="27" t="s">
        <v>374</v>
      </c>
      <c r="S50" s="30" t="s">
        <v>375</v>
      </c>
      <c r="T50" s="25"/>
      <c r="U50" s="25"/>
      <c r="V50" s="25"/>
      <c r="W50" s="25"/>
      <c r="X50" s="25"/>
      <c r="Y50" s="25"/>
      <c r="Z50" s="25"/>
      <c r="AA50" s="25"/>
      <c r="AB50" s="25"/>
      <c r="AC50" s="25"/>
      <c r="AD50" s="25"/>
      <c r="AE50" s="25"/>
      <c r="AF50" s="25"/>
      <c r="AG50" s="25"/>
      <c r="AH50" s="31" t="s">
        <v>376</v>
      </c>
      <c r="AI50" s="25" t="s">
        <v>53</v>
      </c>
      <c r="AJ50" s="32" t="s">
        <v>58</v>
      </c>
      <c r="AK50" s="45" t="s">
        <v>375</v>
      </c>
      <c r="AL50" s="27" t="s">
        <v>377</v>
      </c>
      <c r="AM50" s="27"/>
      <c r="AN50" s="46" t="s">
        <v>236</v>
      </c>
      <c r="AO50" s="35"/>
      <c r="AP50" s="27"/>
      <c r="AQ50" s="39" t="s">
        <v>118</v>
      </c>
      <c r="AR50" s="35" t="s">
        <v>317</v>
      </c>
      <c r="AS50" s="42"/>
      <c r="AT50" s="14"/>
    </row>
    <row r="51" spans="1:46" s="15" customFormat="1" ht="12.75" customHeight="1">
      <c r="A51" s="15" t="s">
        <v>378</v>
      </c>
      <c r="B51" s="89" t="str">
        <f>SUBSTITUTE(SUBSTITUTE(CONCATENATE(IF(F51="Universally Unique","UU",F51),IF(H51&lt;&gt;J51,I51,G51),CONCATENATE(IF(J51="Identifier","ID",IF(J51="Text","",J51))))," ",""),"'","")</f>
        <v>PrivacyCode</v>
      </c>
      <c r="C51" s="95" t="s">
        <v>1098</v>
      </c>
      <c r="D51" s="95"/>
      <c r="E51" s="95" t="s">
        <v>341</v>
      </c>
      <c r="F51" s="95"/>
      <c r="G51" s="95" t="s">
        <v>379</v>
      </c>
      <c r="H51" s="95" t="s">
        <v>112</v>
      </c>
      <c r="I51" s="25" t="str">
        <f>IF(G51&lt;&gt;"",CONCATENATE(G51," ",H51),H51)</f>
        <v>Privacy Code</v>
      </c>
      <c r="J51" s="95" t="s">
        <v>112</v>
      </c>
      <c r="K51" s="25"/>
      <c r="L51" s="25" t="str">
        <f>IF(K51&lt;&gt;"",CONCATENATE(K51,"_ ",J51,". Type"),CONCATENATE(J51,". Type"))</f>
        <v>Code. Type</v>
      </c>
      <c r="M51" s="95"/>
      <c r="N51" s="25"/>
      <c r="O51" s="25"/>
      <c r="P51" s="96">
        <v>1</v>
      </c>
      <c r="Q51" s="89" t="s">
        <v>54</v>
      </c>
      <c r="R51" s="95" t="s">
        <v>380</v>
      </c>
      <c r="S51" s="30" t="s">
        <v>381</v>
      </c>
      <c r="T51" s="89"/>
      <c r="U51" s="89"/>
      <c r="V51" s="89"/>
      <c r="W51" s="89"/>
      <c r="X51" s="89"/>
      <c r="Y51" s="89"/>
      <c r="Z51" s="89"/>
      <c r="AA51" s="89"/>
      <c r="AB51" s="89"/>
      <c r="AC51" s="89"/>
      <c r="AD51" s="89"/>
      <c r="AE51" s="89"/>
      <c r="AF51" s="89"/>
      <c r="AG51" s="89"/>
      <c r="AH51" s="97" t="s">
        <v>382</v>
      </c>
      <c r="AI51" s="96">
        <v>1</v>
      </c>
      <c r="AJ51" s="96" t="s">
        <v>58</v>
      </c>
      <c r="AK51" s="98" t="s">
        <v>381</v>
      </c>
      <c r="AL51" s="99" t="s">
        <v>383</v>
      </c>
      <c r="AM51" s="100"/>
      <c r="AN51" s="100" t="s">
        <v>384</v>
      </c>
      <c r="AO51" s="100"/>
      <c r="AP51" s="101"/>
      <c r="AQ51" s="100"/>
      <c r="AR51" s="100"/>
      <c r="AS51" s="100"/>
      <c r="AT51" s="14"/>
    </row>
    <row r="52" spans="2:46" s="15" customFormat="1" ht="12.75" customHeight="1">
      <c r="B52" s="89" t="str">
        <f>SUBSTITUTE(SUBSTITUTE(CONCATENATE(IF(F52="Universally Unique","UU",F52),IF(H52&lt;&gt;J52,I52,G52),CONCATENATE(IF(J52="Identifier","ID",IF(J52="Text","",J52))))," ",""),"'","")</f>
        <v>Description</v>
      </c>
      <c r="C52" s="95" t="s">
        <v>385</v>
      </c>
      <c r="D52" s="95"/>
      <c r="E52" s="95" t="s">
        <v>341</v>
      </c>
      <c r="F52" s="95"/>
      <c r="G52" s="95"/>
      <c r="H52" s="95" t="s">
        <v>386</v>
      </c>
      <c r="I52" s="25" t="str">
        <f>IF(G52&lt;&gt;"",CONCATENATE(G52," ",H52),H52)</f>
        <v>Description</v>
      </c>
      <c r="J52" s="95" t="s">
        <v>121</v>
      </c>
      <c r="K52" s="25"/>
      <c r="L52" s="25" t="str">
        <f>IF(K52&lt;&gt;"",CONCATENATE(K52,"_ ",J52,". Type"),CONCATENATE(J52,". Type"))</f>
        <v>Text. Type</v>
      </c>
      <c r="M52" s="95"/>
      <c r="N52" s="25"/>
      <c r="O52" s="25"/>
      <c r="P52" s="96" t="s">
        <v>53</v>
      </c>
      <c r="Q52" s="89" t="s">
        <v>54</v>
      </c>
      <c r="R52" s="95" t="s">
        <v>387</v>
      </c>
      <c r="S52" s="30" t="s">
        <v>388</v>
      </c>
      <c r="T52" s="89"/>
      <c r="U52" s="89"/>
      <c r="V52" s="89"/>
      <c r="W52" s="89"/>
      <c r="X52" s="89"/>
      <c r="Y52" s="89"/>
      <c r="Z52" s="89"/>
      <c r="AA52" s="89"/>
      <c r="AB52" s="89"/>
      <c r="AC52" s="89"/>
      <c r="AD52" s="89"/>
      <c r="AE52" s="89"/>
      <c r="AF52" s="89"/>
      <c r="AG52" s="89"/>
      <c r="AH52" s="97" t="s">
        <v>389</v>
      </c>
      <c r="AI52" s="96" t="s">
        <v>53</v>
      </c>
      <c r="AJ52" s="96" t="s">
        <v>58</v>
      </c>
      <c r="AK52" s="98" t="s">
        <v>390</v>
      </c>
      <c r="AL52" s="99" t="s">
        <v>391</v>
      </c>
      <c r="AM52" s="100"/>
      <c r="AN52" s="100"/>
      <c r="AO52" s="100"/>
      <c r="AP52" s="101"/>
      <c r="AQ52" s="100"/>
      <c r="AR52" s="100"/>
      <c r="AS52" s="100"/>
      <c r="AT52" s="14"/>
    </row>
    <row r="53" spans="2:46" s="15" customFormat="1" ht="12.75" customHeight="1">
      <c r="B53" s="89" t="str">
        <f>SUBSTITUTE(SUBSTITUTE(CONCATENATE(IF(F53="Universally Unique","UU",F53),IF(H53&lt;&gt;J53,I53,G53),CONCATENATE(IF(J53="Identifier","ID",IF(J53="Text","",J53))))," ",""),"'","")</f>
        <v>TotalAmount</v>
      </c>
      <c r="C53" s="95" t="s">
        <v>392</v>
      </c>
      <c r="D53" s="95"/>
      <c r="E53" s="95" t="s">
        <v>341</v>
      </c>
      <c r="F53" s="95"/>
      <c r="G53" s="95" t="s">
        <v>393</v>
      </c>
      <c r="H53" s="95" t="s">
        <v>394</v>
      </c>
      <c r="I53" s="25" t="str">
        <f>IF(G53&lt;&gt;"",CONCATENATE(G53," ",H53),H53)</f>
        <v>Total Amount</v>
      </c>
      <c r="J53" s="95" t="s">
        <v>394</v>
      </c>
      <c r="K53" s="25"/>
      <c r="L53" s="25" t="str">
        <f>IF(K53&lt;&gt;"",CONCATENATE(K53,"_ ",J53,". Type"),CONCATENATE(J53,". Type"))</f>
        <v>Amount. Type</v>
      </c>
      <c r="M53" s="95"/>
      <c r="N53" s="25"/>
      <c r="O53" s="25"/>
      <c r="P53" s="96" t="s">
        <v>53</v>
      </c>
      <c r="Q53" s="89" t="s">
        <v>54</v>
      </c>
      <c r="R53" s="95" t="s">
        <v>395</v>
      </c>
      <c r="S53" s="98" t="s">
        <v>396</v>
      </c>
      <c r="T53" s="89"/>
      <c r="U53" s="89"/>
      <c r="V53" s="89"/>
      <c r="W53" s="89"/>
      <c r="X53" s="89"/>
      <c r="Y53" s="89"/>
      <c r="Z53" s="89"/>
      <c r="AA53" s="89"/>
      <c r="AB53" s="89"/>
      <c r="AC53" s="89"/>
      <c r="AD53" s="89"/>
      <c r="AE53" s="89"/>
      <c r="AF53" s="89"/>
      <c r="AG53" s="89"/>
      <c r="AH53" s="97" t="s">
        <v>397</v>
      </c>
      <c r="AI53" s="96" t="s">
        <v>53</v>
      </c>
      <c r="AJ53" s="89" t="s">
        <v>58</v>
      </c>
      <c r="AK53" s="98" t="s">
        <v>396</v>
      </c>
      <c r="AL53" s="99" t="s">
        <v>398</v>
      </c>
      <c r="AM53" s="100"/>
      <c r="AN53" s="100"/>
      <c r="AO53" s="100"/>
      <c r="AP53" s="101"/>
      <c r="AQ53" s="100"/>
      <c r="AR53" s="100"/>
      <c r="AS53" s="100"/>
      <c r="AT53" s="14"/>
    </row>
    <row r="54" spans="2:46" s="15" customFormat="1" ht="12.75" customHeight="1">
      <c r="B54" s="50" t="str">
        <f>SUBSTITUTE(SUBSTITUTE(CONCATENATE(IF(F54="Universally Unique","UU",F54),G54,IF(I54&lt;&gt;J54,I54,""),CONCATENATE(IF(J54="Identifier","ID",IF(J54="Text","",J54))))," ",""),"'","")</f>
        <v>TelecommunicationsSupplyLine</v>
      </c>
      <c r="C54" s="79" t="s">
        <v>399</v>
      </c>
      <c r="D54" s="79"/>
      <c r="E54" s="79" t="s">
        <v>341</v>
      </c>
      <c r="F54" s="79"/>
      <c r="G54" s="79"/>
      <c r="H54" s="79"/>
      <c r="I54" s="50" t="str">
        <f>N54</f>
        <v>Telecommunications Supply Line</v>
      </c>
      <c r="J54" s="50" t="str">
        <f>N54</f>
        <v>Telecommunications Supply Line</v>
      </c>
      <c r="K54" s="79"/>
      <c r="L54" s="60"/>
      <c r="M54" s="79"/>
      <c r="N54" s="79" t="s">
        <v>941</v>
      </c>
      <c r="O54" s="79"/>
      <c r="P54" s="83" t="s">
        <v>309</v>
      </c>
      <c r="Q54" s="79" t="s">
        <v>149</v>
      </c>
      <c r="R54" s="79" t="s">
        <v>400</v>
      </c>
      <c r="S54" s="81"/>
      <c r="T54" s="50"/>
      <c r="U54" s="50"/>
      <c r="V54" s="50"/>
      <c r="W54" s="50"/>
      <c r="X54" s="50"/>
      <c r="Y54" s="50"/>
      <c r="Z54" s="50"/>
      <c r="AA54" s="50"/>
      <c r="AB54" s="50"/>
      <c r="AC54" s="50"/>
      <c r="AD54" s="50"/>
      <c r="AE54" s="50"/>
      <c r="AF54" s="50"/>
      <c r="AG54" s="50"/>
      <c r="AH54" s="82" t="s">
        <v>401</v>
      </c>
      <c r="AI54" s="83" t="s">
        <v>309</v>
      </c>
      <c r="AJ54" s="83" t="s">
        <v>58</v>
      </c>
      <c r="AK54" s="81"/>
      <c r="AL54" s="84" t="s">
        <v>402</v>
      </c>
      <c r="AM54" s="67"/>
      <c r="AN54" s="67"/>
      <c r="AO54" s="67"/>
      <c r="AP54" s="60"/>
      <c r="AQ54" s="85"/>
      <c r="AR54" s="67"/>
      <c r="AS54" s="67"/>
      <c r="AT54" s="14"/>
    </row>
    <row r="55" spans="2:46" s="15" customFormat="1" ht="14.25" customHeight="1">
      <c r="B55" s="16" t="str">
        <f>SUBSTITUTE(SUBSTITUTE(CONCATENATE(IF(D55="","",CONCATENATE(D55,"")),"",E55)," ",""),"'","")</f>
        <v>SupplierConsumption</v>
      </c>
      <c r="C55" s="17" t="s">
        <v>403</v>
      </c>
      <c r="D55" s="17"/>
      <c r="E55" s="17" t="s">
        <v>312</v>
      </c>
      <c r="F55" s="17"/>
      <c r="G55" s="17"/>
      <c r="H55" s="17"/>
      <c r="I55" s="17"/>
      <c r="J55" s="17"/>
      <c r="K55" s="17"/>
      <c r="L55" s="17"/>
      <c r="M55" s="17"/>
      <c r="N55" s="17"/>
      <c r="O55" s="17"/>
      <c r="P55" s="17"/>
      <c r="Q55" s="17" t="s">
        <v>149</v>
      </c>
      <c r="R55" s="18" t="s">
        <v>307</v>
      </c>
      <c r="S55" s="19"/>
      <c r="T55" s="18"/>
      <c r="U55" s="18"/>
      <c r="V55" s="18"/>
      <c r="W55" s="18"/>
      <c r="X55" s="18"/>
      <c r="Y55" s="18"/>
      <c r="Z55" s="18"/>
      <c r="AA55" s="18"/>
      <c r="AB55" s="18"/>
      <c r="AC55" s="18"/>
      <c r="AD55" s="18"/>
      <c r="AE55" s="18"/>
      <c r="AF55" s="18"/>
      <c r="AG55" s="18"/>
      <c r="AH55" s="92" t="s">
        <v>404</v>
      </c>
      <c r="AI55" s="17"/>
      <c r="AJ55" s="93"/>
      <c r="AK55" s="19"/>
      <c r="AL55" s="23" t="s">
        <v>310</v>
      </c>
      <c r="AM55" s="94"/>
      <c r="AN55" s="94"/>
      <c r="AO55" s="94"/>
      <c r="AP55" s="21"/>
      <c r="AQ55" s="94"/>
      <c r="AR55" s="21"/>
      <c r="AS55" s="94"/>
      <c r="AT55" s="14"/>
    </row>
    <row r="56" spans="2:46" s="15" customFormat="1" ht="12.75" customHeight="1">
      <c r="B56" s="89" t="str">
        <f>SUBSTITUTE(SUBSTITUTE(CONCATENATE(IF(F56="Universally Unique","UU",F56),IF(H56&lt;&gt;J56,I56,G56),CONCATENATE(IF(J56="Identifier","ID",IF(J56="Text","",J56))))," ",""),"'","")</f>
        <v>Description</v>
      </c>
      <c r="C56" s="89" t="s">
        <v>405</v>
      </c>
      <c r="D56" s="89"/>
      <c r="E56" s="89" t="s">
        <v>312</v>
      </c>
      <c r="F56" s="89"/>
      <c r="G56" s="89" t="s">
        <v>386</v>
      </c>
      <c r="H56" s="27" t="s">
        <v>121</v>
      </c>
      <c r="I56" s="25" t="str">
        <f>IF(G56&lt;&gt;"",CONCATENATE(G56," ",H56),H56)</f>
        <v>Description Text</v>
      </c>
      <c r="J56" s="27" t="s">
        <v>121</v>
      </c>
      <c r="K56" s="25"/>
      <c r="L56" s="25" t="str">
        <f>IF(K56&lt;&gt;"",CONCATENATE(K56,"_ ",J56,". Type"),CONCATENATE(J56,". Type"))</f>
        <v>Text. Type</v>
      </c>
      <c r="M56" s="89"/>
      <c r="N56" s="25"/>
      <c r="O56" s="25"/>
      <c r="P56" s="89" t="s">
        <v>53</v>
      </c>
      <c r="Q56" s="89" t="s">
        <v>54</v>
      </c>
      <c r="R56" s="90" t="s">
        <v>406</v>
      </c>
      <c r="S56" s="30" t="s">
        <v>407</v>
      </c>
      <c r="T56" s="89"/>
      <c r="U56" s="89"/>
      <c r="V56" s="89"/>
      <c r="W56" s="89"/>
      <c r="X56" s="89"/>
      <c r="Y56" s="89"/>
      <c r="Z56" s="89"/>
      <c r="AA56" s="89"/>
      <c r="AB56" s="89"/>
      <c r="AC56" s="89"/>
      <c r="AD56" s="89"/>
      <c r="AE56" s="89"/>
      <c r="AF56" s="89"/>
      <c r="AG56" s="89"/>
      <c r="AH56" s="89" t="s">
        <v>389</v>
      </c>
      <c r="AI56" s="89" t="s">
        <v>53</v>
      </c>
      <c r="AJ56" s="89" t="s">
        <v>58</v>
      </c>
      <c r="AK56" s="30" t="s">
        <v>408</v>
      </c>
      <c r="AL56" s="30" t="s">
        <v>409</v>
      </c>
      <c r="AM56" s="89"/>
      <c r="AN56" s="89"/>
      <c r="AO56" s="89"/>
      <c r="AP56" s="89"/>
      <c r="AQ56" s="89"/>
      <c r="AR56" s="89"/>
      <c r="AS56" s="89"/>
      <c r="AT56" s="14"/>
    </row>
    <row r="57" spans="2:46" s="15" customFormat="1" ht="12.75" customHeight="1">
      <c r="B57" s="50" t="str">
        <f>SUBSTITUTE(SUBSTITUTE(CONCATENATE(IF(F57="Universally Unique","UU",F57),G57,IF(I57&lt;&gt;J57,I57,""),CONCATENATE(IF(J57="Identifier","ID",IF(J57="Text","",J57))))," ",""),"'","")</f>
        <v>UtilitySupplierParty</v>
      </c>
      <c r="C57" s="79" t="s">
        <v>1094</v>
      </c>
      <c r="D57" s="79"/>
      <c r="E57" s="79" t="s">
        <v>312</v>
      </c>
      <c r="F57" s="79" t="s">
        <v>210</v>
      </c>
      <c r="G57" s="79"/>
      <c r="H57" s="79"/>
      <c r="I57" s="50" t="str">
        <f>N57</f>
        <v>Supplier Party</v>
      </c>
      <c r="J57" s="50" t="str">
        <f>N57</f>
        <v>Supplier Party</v>
      </c>
      <c r="K57" s="79"/>
      <c r="L57" s="60"/>
      <c r="M57" s="79"/>
      <c r="N57" s="79" t="s">
        <v>1093</v>
      </c>
      <c r="O57" s="79"/>
      <c r="P57" s="79" t="s">
        <v>53</v>
      </c>
      <c r="Q57" s="79" t="s">
        <v>149</v>
      </c>
      <c r="R57" s="79" t="s">
        <v>410</v>
      </c>
      <c r="S57" s="81"/>
      <c r="T57" s="50"/>
      <c r="U57" s="50"/>
      <c r="V57" s="50"/>
      <c r="W57" s="50"/>
      <c r="X57" s="50"/>
      <c r="Y57" s="50"/>
      <c r="Z57" s="50"/>
      <c r="AA57" s="50"/>
      <c r="AB57" s="50"/>
      <c r="AC57" s="50"/>
      <c r="AD57" s="50"/>
      <c r="AE57" s="50"/>
      <c r="AF57" s="50"/>
      <c r="AG57" s="50"/>
      <c r="AH57" s="82" t="s">
        <v>411</v>
      </c>
      <c r="AI57" s="79" t="s">
        <v>53</v>
      </c>
      <c r="AJ57" s="83" t="s">
        <v>58</v>
      </c>
      <c r="AK57" s="81"/>
      <c r="AL57" s="79" t="s">
        <v>412</v>
      </c>
      <c r="AM57" s="67"/>
      <c r="AN57" s="67"/>
      <c r="AO57" s="67"/>
      <c r="AP57" s="60"/>
      <c r="AQ57" s="85"/>
      <c r="AR57" s="67"/>
      <c r="AS57" s="67"/>
      <c r="AT57" s="14"/>
    </row>
    <row r="58" spans="2:46" s="15" customFormat="1" ht="12.75" customHeight="1">
      <c r="B58" s="50" t="str">
        <f>SUBSTITUTE(SUBSTITUTE(CONCATENATE(IF(F58="Universally Unique","UU",F58),G58,IF(I58&lt;&gt;J58,I58,""),CONCATENATE(IF(J58="Identifier","ID",IF(J58="Text","",J58))))," ",""),"'","")</f>
        <v>UtilityCustomerParty</v>
      </c>
      <c r="C58" s="79" t="s">
        <v>1095</v>
      </c>
      <c r="D58" s="79"/>
      <c r="E58" s="79" t="s">
        <v>312</v>
      </c>
      <c r="F58" s="79" t="s">
        <v>210</v>
      </c>
      <c r="G58" s="79"/>
      <c r="H58" s="79"/>
      <c r="I58" s="50" t="str">
        <f>N58</f>
        <v>Customer Party</v>
      </c>
      <c r="J58" s="50" t="str">
        <f>N58</f>
        <v>Customer Party</v>
      </c>
      <c r="K58" s="79"/>
      <c r="L58" s="60"/>
      <c r="M58" s="79"/>
      <c r="N58" s="79" t="s">
        <v>182</v>
      </c>
      <c r="O58" s="79"/>
      <c r="P58" s="79" t="s">
        <v>53</v>
      </c>
      <c r="Q58" s="79" t="s">
        <v>149</v>
      </c>
      <c r="R58" s="79" t="s">
        <v>413</v>
      </c>
      <c r="S58" s="81"/>
      <c r="T58" s="50"/>
      <c r="U58" s="50"/>
      <c r="V58" s="50"/>
      <c r="W58" s="50"/>
      <c r="X58" s="50"/>
      <c r="Y58" s="50"/>
      <c r="Z58" s="50"/>
      <c r="AA58" s="50"/>
      <c r="AB58" s="50"/>
      <c r="AC58" s="50"/>
      <c r="AD58" s="50"/>
      <c r="AE58" s="50"/>
      <c r="AF58" s="50"/>
      <c r="AG58" s="50"/>
      <c r="AH58" s="82" t="s">
        <v>414</v>
      </c>
      <c r="AI58" s="79" t="s">
        <v>53</v>
      </c>
      <c r="AJ58" s="83" t="s">
        <v>58</v>
      </c>
      <c r="AK58" s="81"/>
      <c r="AL58" s="84" t="s">
        <v>415</v>
      </c>
      <c r="AM58" s="67"/>
      <c r="AN58" s="67"/>
      <c r="AO58" s="67"/>
      <c r="AP58" s="60"/>
      <c r="AQ58" s="85"/>
      <c r="AR58" s="67"/>
      <c r="AS58" s="67"/>
      <c r="AT58" s="14"/>
    </row>
    <row r="59" spans="2:46" s="15" customFormat="1" ht="12.75" customHeight="1">
      <c r="B59" s="50" t="str">
        <f>SUBSTITUTE(SUBSTITUTE(CONCATENATE(IF(F59="Universally Unique","UU",F59),G59,IF(I59&lt;&gt;J59,I59,""),CONCATENATE(IF(J59="Identifier","ID",IF(J59="Text","",J59))))," ",""),"'","")</f>
        <v>Consumption</v>
      </c>
      <c r="C59" s="79" t="s">
        <v>1096</v>
      </c>
      <c r="D59" s="79"/>
      <c r="E59" s="79" t="s">
        <v>312</v>
      </c>
      <c r="F59" s="79"/>
      <c r="G59" s="79"/>
      <c r="H59" s="79"/>
      <c r="I59" s="50" t="str">
        <f>N59</f>
        <v>Consumption</v>
      </c>
      <c r="J59" s="50" t="str">
        <f>N59</f>
        <v>Consumption</v>
      </c>
      <c r="K59" s="79"/>
      <c r="L59" s="60"/>
      <c r="M59" s="79"/>
      <c r="N59" s="79" t="s">
        <v>306</v>
      </c>
      <c r="O59" s="79"/>
      <c r="P59" s="79">
        <v>1</v>
      </c>
      <c r="Q59" s="79" t="s">
        <v>149</v>
      </c>
      <c r="R59" s="79" t="s">
        <v>307</v>
      </c>
      <c r="S59" s="81"/>
      <c r="T59" s="50"/>
      <c r="U59" s="50"/>
      <c r="V59" s="50"/>
      <c r="W59" s="50"/>
      <c r="X59" s="50"/>
      <c r="Y59" s="50"/>
      <c r="Z59" s="50"/>
      <c r="AA59" s="50"/>
      <c r="AB59" s="50"/>
      <c r="AC59" s="50"/>
      <c r="AD59" s="50"/>
      <c r="AE59" s="50"/>
      <c r="AF59" s="50"/>
      <c r="AG59" s="50"/>
      <c r="AH59" s="82" t="s">
        <v>308</v>
      </c>
      <c r="AI59" s="79" t="s">
        <v>309</v>
      </c>
      <c r="AJ59" s="83" t="s">
        <v>58</v>
      </c>
      <c r="AK59" s="81"/>
      <c r="AL59" s="84" t="s">
        <v>310</v>
      </c>
      <c r="AM59" s="67"/>
      <c r="AN59" s="67"/>
      <c r="AO59" s="67"/>
      <c r="AP59" s="60"/>
      <c r="AQ59" s="85"/>
      <c r="AR59" s="67"/>
      <c r="AS59" s="67"/>
      <c r="AT59" s="14"/>
    </row>
    <row r="60" spans="2:46" s="15" customFormat="1" ht="12.75" customHeight="1">
      <c r="B60" s="50" t="str">
        <f>SUBSTITUTE(SUBSTITUTE(CONCATENATE(IF(F60="Universally Unique","UU",F60),G60,IF(I60&lt;&gt;J60,I60,""),CONCATENATE(IF(J60="Identifier","ID",IF(J60="Text","",J60))))," ",""),"'","")</f>
        <v>ConsumptionLine</v>
      </c>
      <c r="C60" s="79" t="s">
        <v>416</v>
      </c>
      <c r="D60" s="79"/>
      <c r="E60" s="79" t="s">
        <v>312</v>
      </c>
      <c r="F60" s="79"/>
      <c r="G60" s="79"/>
      <c r="H60" s="79"/>
      <c r="I60" s="50" t="str">
        <f>N60</f>
        <v>Consumption Line</v>
      </c>
      <c r="J60" s="50" t="str">
        <f>N60</f>
        <v>Consumption Line</v>
      </c>
      <c r="K60" s="79"/>
      <c r="L60" s="60"/>
      <c r="M60" s="79"/>
      <c r="N60" s="79" t="s">
        <v>417</v>
      </c>
      <c r="O60" s="79"/>
      <c r="P60" s="79" t="s">
        <v>309</v>
      </c>
      <c r="Q60" s="79" t="s">
        <v>149</v>
      </c>
      <c r="R60" s="79" t="s">
        <v>418</v>
      </c>
      <c r="S60" s="102"/>
      <c r="T60" s="50"/>
      <c r="U60" s="50"/>
      <c r="V60" s="50"/>
      <c r="W60" s="50"/>
      <c r="X60" s="50"/>
      <c r="Y60" s="50"/>
      <c r="Z60" s="50"/>
      <c r="AA60" s="50"/>
      <c r="AB60" s="50"/>
      <c r="AC60" s="50"/>
      <c r="AD60" s="50"/>
      <c r="AE60" s="50"/>
      <c r="AF60" s="50"/>
      <c r="AG60" s="50"/>
      <c r="AH60" s="82" t="s">
        <v>419</v>
      </c>
      <c r="AI60" s="79" t="s">
        <v>309</v>
      </c>
      <c r="AJ60" s="83" t="s">
        <v>58</v>
      </c>
      <c r="AK60" s="102"/>
      <c r="AL60" s="84" t="s">
        <v>420</v>
      </c>
      <c r="AM60" s="67"/>
      <c r="AN60" s="67"/>
      <c r="AO60" s="67"/>
      <c r="AP60" s="60"/>
      <c r="AQ60" s="85"/>
      <c r="AR60" s="67"/>
      <c r="AS60" s="67"/>
      <c r="AT60" s="14"/>
    </row>
    <row r="61" spans="2:46" s="15" customFormat="1" ht="12.75" customHeight="1">
      <c r="B61" s="16" t="str">
        <f>SUBSTITUTE(SUBSTITUTE(CONCATENATE(IF(D61="","",CONCATENATE(D61,"")),"",E61)," ",""),"'","")</f>
        <v>ConsumptionPoint</v>
      </c>
      <c r="C61" s="17" t="s">
        <v>421</v>
      </c>
      <c r="D61" s="17"/>
      <c r="E61" s="17" t="s">
        <v>298</v>
      </c>
      <c r="F61" s="17"/>
      <c r="G61" s="17"/>
      <c r="H61" s="17"/>
      <c r="I61" s="17"/>
      <c r="J61" s="17"/>
      <c r="K61" s="17"/>
      <c r="L61" s="17"/>
      <c r="M61" s="17"/>
      <c r="N61" s="17"/>
      <c r="O61" s="17"/>
      <c r="P61" s="17"/>
      <c r="Q61" s="17" t="s">
        <v>46</v>
      </c>
      <c r="R61" s="18" t="s">
        <v>422</v>
      </c>
      <c r="S61" s="19"/>
      <c r="T61" s="18"/>
      <c r="U61" s="18"/>
      <c r="V61" s="18"/>
      <c r="W61" s="18"/>
      <c r="X61" s="18"/>
      <c r="Y61" s="18"/>
      <c r="Z61" s="18"/>
      <c r="AA61" s="18"/>
      <c r="AB61" s="18"/>
      <c r="AC61" s="18"/>
      <c r="AD61" s="18"/>
      <c r="AE61" s="18"/>
      <c r="AF61" s="18"/>
      <c r="AG61" s="18"/>
      <c r="AH61" s="92" t="s">
        <v>300</v>
      </c>
      <c r="AI61" s="17"/>
      <c r="AJ61" s="93"/>
      <c r="AK61" s="19"/>
      <c r="AL61" s="23" t="s">
        <v>301</v>
      </c>
      <c r="AM61" s="94"/>
      <c r="AN61" s="94"/>
      <c r="AO61" s="94"/>
      <c r="AP61" s="21"/>
      <c r="AQ61" s="94"/>
      <c r="AR61" s="21"/>
      <c r="AS61" s="94"/>
      <c r="AT61" s="14"/>
    </row>
    <row r="62" spans="2:46" s="15" customFormat="1" ht="12.75" customHeight="1">
      <c r="B62" s="89" t="str">
        <f aca="true" t="shared" si="9" ref="B62:B67">SUBSTITUTE(SUBSTITUTE(CONCATENATE(IF(F62="Universally Unique","UU",F62),IF(H62&lt;&gt;J62,I62,G62),CONCATENATE(IF(J62="Identifier","ID",IF(J62="Text","",J62))))," ",""),"'","")</f>
        <v>ID</v>
      </c>
      <c r="C62" s="89" t="s">
        <v>423</v>
      </c>
      <c r="D62" s="89"/>
      <c r="E62" s="89" t="s">
        <v>298</v>
      </c>
      <c r="F62" s="89"/>
      <c r="G62" s="89"/>
      <c r="H62" s="89" t="s">
        <v>52</v>
      </c>
      <c r="I62" s="25" t="str">
        <f aca="true" t="shared" si="10" ref="I62:I67">IF(G62&lt;&gt;"",CONCATENATE(G62," ",H62),H62)</f>
        <v>Identifier</v>
      </c>
      <c r="J62" s="89" t="s">
        <v>52</v>
      </c>
      <c r="K62" s="25"/>
      <c r="L62" s="25" t="str">
        <f aca="true" t="shared" si="11" ref="L62:L67">IF(K62&lt;&gt;"",CONCATENATE(K62,"_ ",J62,". Type"),CONCATENATE(J62,". Type"))</f>
        <v>Identifier. Type</v>
      </c>
      <c r="M62" s="89"/>
      <c r="N62" s="25"/>
      <c r="O62" s="25"/>
      <c r="P62" s="89">
        <v>1</v>
      </c>
      <c r="Q62" s="89" t="s">
        <v>54</v>
      </c>
      <c r="R62" s="90" t="s">
        <v>424</v>
      </c>
      <c r="S62" s="30" t="s">
        <v>425</v>
      </c>
      <c r="T62" s="89"/>
      <c r="U62" s="89"/>
      <c r="V62" s="89"/>
      <c r="W62" s="89"/>
      <c r="X62" s="89"/>
      <c r="Y62" s="89"/>
      <c r="Z62" s="89"/>
      <c r="AA62" s="89"/>
      <c r="AB62" s="89"/>
      <c r="AC62" s="89"/>
      <c r="AD62" s="89"/>
      <c r="AE62" s="89"/>
      <c r="AF62" s="89"/>
      <c r="AG62" s="89"/>
      <c r="AH62" s="89" t="s">
        <v>426</v>
      </c>
      <c r="AI62" s="89" t="s">
        <v>53</v>
      </c>
      <c r="AJ62" s="89" t="s">
        <v>58</v>
      </c>
      <c r="AK62" s="30" t="s">
        <v>425</v>
      </c>
      <c r="AL62" s="30" t="s">
        <v>427</v>
      </c>
      <c r="AM62" s="89"/>
      <c r="AN62" s="27" t="s">
        <v>428</v>
      </c>
      <c r="AO62" s="89"/>
      <c r="AP62" s="89"/>
      <c r="AQ62" s="89"/>
      <c r="AR62" s="89"/>
      <c r="AS62" s="89"/>
      <c r="AT62" s="14"/>
    </row>
    <row r="63" spans="2:46" s="15" customFormat="1" ht="12.75" customHeight="1">
      <c r="B63" s="89" t="str">
        <f t="shared" si="9"/>
        <v>Description</v>
      </c>
      <c r="C63" s="89" t="s">
        <v>429</v>
      </c>
      <c r="D63" s="89"/>
      <c r="E63" s="89" t="s">
        <v>298</v>
      </c>
      <c r="F63" s="89"/>
      <c r="G63" s="89" t="s">
        <v>386</v>
      </c>
      <c r="H63" s="27" t="s">
        <v>121</v>
      </c>
      <c r="I63" s="25" t="str">
        <f t="shared" si="10"/>
        <v>Description Text</v>
      </c>
      <c r="J63" s="27" t="s">
        <v>121</v>
      </c>
      <c r="K63" s="25"/>
      <c r="L63" s="25" t="str">
        <f t="shared" si="11"/>
        <v>Text. Type</v>
      </c>
      <c r="M63" s="89"/>
      <c r="N63" s="25"/>
      <c r="O63" s="25"/>
      <c r="P63" s="89" t="s">
        <v>53</v>
      </c>
      <c r="Q63" s="89" t="s">
        <v>54</v>
      </c>
      <c r="R63" s="90" t="s">
        <v>430</v>
      </c>
      <c r="S63" s="30" t="s">
        <v>431</v>
      </c>
      <c r="T63" s="89"/>
      <c r="U63" s="89"/>
      <c r="V63" s="89"/>
      <c r="W63" s="89"/>
      <c r="X63" s="89"/>
      <c r="Y63" s="89"/>
      <c r="Z63" s="89"/>
      <c r="AA63" s="89"/>
      <c r="AB63" s="89"/>
      <c r="AC63" s="89"/>
      <c r="AD63" s="89"/>
      <c r="AE63" s="89"/>
      <c r="AF63" s="89"/>
      <c r="AG63" s="89"/>
      <c r="AH63" s="89" t="s">
        <v>389</v>
      </c>
      <c r="AI63" s="89" t="s">
        <v>53</v>
      </c>
      <c r="AJ63" s="89" t="s">
        <v>58</v>
      </c>
      <c r="AK63" s="30" t="s">
        <v>432</v>
      </c>
      <c r="AL63" s="30" t="s">
        <v>433</v>
      </c>
      <c r="AM63" s="89"/>
      <c r="AN63" s="89"/>
      <c r="AO63" s="89"/>
      <c r="AP63" s="89"/>
      <c r="AQ63" s="89"/>
      <c r="AR63" s="89"/>
      <c r="AS63" s="89"/>
      <c r="AT63" s="14"/>
    </row>
    <row r="64" spans="1:46" s="15" customFormat="1" ht="12.75" customHeight="1">
      <c r="A64" s="15" t="s">
        <v>434</v>
      </c>
      <c r="B64" s="89" t="str">
        <f t="shared" si="9"/>
        <v>SubscriberID</v>
      </c>
      <c r="C64" s="89" t="s">
        <v>435</v>
      </c>
      <c r="D64" s="89"/>
      <c r="E64" s="89" t="s">
        <v>298</v>
      </c>
      <c r="F64" s="89"/>
      <c r="G64" s="89" t="s">
        <v>189</v>
      </c>
      <c r="H64" s="27" t="s">
        <v>52</v>
      </c>
      <c r="I64" s="25" t="str">
        <f t="shared" si="10"/>
        <v>Subscriber Identifier</v>
      </c>
      <c r="J64" s="27" t="s">
        <v>52</v>
      </c>
      <c r="K64" s="25"/>
      <c r="L64" s="25" t="str">
        <f t="shared" si="11"/>
        <v>Identifier. Type</v>
      </c>
      <c r="M64" s="89"/>
      <c r="N64" s="25"/>
      <c r="O64" s="25"/>
      <c r="P64" s="89" t="s">
        <v>53</v>
      </c>
      <c r="Q64" s="89" t="s">
        <v>54</v>
      </c>
      <c r="R64" s="90" t="s">
        <v>436</v>
      </c>
      <c r="S64" s="103" t="s">
        <v>437</v>
      </c>
      <c r="T64" s="89"/>
      <c r="U64" s="89"/>
      <c r="V64" s="89"/>
      <c r="W64" s="89"/>
      <c r="X64" s="89"/>
      <c r="Y64" s="89"/>
      <c r="Z64" s="89"/>
      <c r="AA64" s="89"/>
      <c r="AB64" s="89"/>
      <c r="AC64" s="89"/>
      <c r="AD64" s="89"/>
      <c r="AE64" s="89"/>
      <c r="AF64" s="89"/>
      <c r="AG64" s="89"/>
      <c r="AH64" s="89" t="s">
        <v>438</v>
      </c>
      <c r="AI64" s="89" t="s">
        <v>53</v>
      </c>
      <c r="AJ64" s="89" t="s">
        <v>58</v>
      </c>
      <c r="AK64" s="103" t="s">
        <v>437</v>
      </c>
      <c r="AL64" s="30" t="s">
        <v>439</v>
      </c>
      <c r="AM64" s="89"/>
      <c r="AN64" s="89"/>
      <c r="AO64" s="89"/>
      <c r="AP64" s="89"/>
      <c r="AQ64" s="89"/>
      <c r="AR64" s="89"/>
      <c r="AS64" s="89"/>
      <c r="AT64" s="14"/>
    </row>
    <row r="65" spans="1:46" s="15" customFormat="1" ht="12.75" customHeight="1">
      <c r="A65" s="130" t="s">
        <v>1099</v>
      </c>
      <c r="B65" s="89" t="str">
        <f t="shared" si="9"/>
        <v>SubscriberIdentifierType</v>
      </c>
      <c r="C65" s="89" t="s">
        <v>440</v>
      </c>
      <c r="D65" s="89"/>
      <c r="E65" s="89" t="s">
        <v>298</v>
      </c>
      <c r="F65" s="89"/>
      <c r="G65" s="89" t="s">
        <v>189</v>
      </c>
      <c r="H65" s="131" t="s">
        <v>1106</v>
      </c>
      <c r="I65" s="25" t="str">
        <f t="shared" si="10"/>
        <v>Subscriber Identifier Type</v>
      </c>
      <c r="J65" s="27" t="s">
        <v>121</v>
      </c>
      <c r="K65" s="25"/>
      <c r="L65" s="25" t="str">
        <f t="shared" si="11"/>
        <v>Text. Type</v>
      </c>
      <c r="M65" s="89"/>
      <c r="N65" s="25"/>
      <c r="O65" s="25"/>
      <c r="P65" s="89" t="s">
        <v>53</v>
      </c>
      <c r="Q65" s="89" t="s">
        <v>54</v>
      </c>
      <c r="R65" s="90" t="s">
        <v>441</v>
      </c>
      <c r="S65" s="30" t="s">
        <v>442</v>
      </c>
      <c r="T65" s="89"/>
      <c r="U65" s="89"/>
      <c r="V65" s="89"/>
      <c r="W65" s="89"/>
      <c r="X65" s="89"/>
      <c r="Y65" s="89"/>
      <c r="Z65" s="89"/>
      <c r="AA65" s="89"/>
      <c r="AB65" s="89"/>
      <c r="AC65" s="89"/>
      <c r="AD65" s="89"/>
      <c r="AE65" s="89"/>
      <c r="AF65" s="89"/>
      <c r="AG65" s="89"/>
      <c r="AH65" s="89" t="s">
        <v>443</v>
      </c>
      <c r="AI65" s="89" t="s">
        <v>53</v>
      </c>
      <c r="AJ65" s="89" t="s">
        <v>58</v>
      </c>
      <c r="AK65" s="30" t="s">
        <v>442</v>
      </c>
      <c r="AL65" s="30" t="s">
        <v>444</v>
      </c>
      <c r="AM65" s="89"/>
      <c r="AN65" s="89"/>
      <c r="AO65" s="89"/>
      <c r="AP65" s="89"/>
      <c r="AQ65" s="89"/>
      <c r="AR65" s="89"/>
      <c r="AS65" s="89"/>
      <c r="AT65" s="14"/>
    </row>
    <row r="66" spans="1:46" s="15" customFormat="1" ht="12.75" customHeight="1">
      <c r="A66" s="130" t="s">
        <v>1099</v>
      </c>
      <c r="B66" s="89" t="str">
        <f t="shared" si="9"/>
        <v>SubscriberIdentifierTypeCode</v>
      </c>
      <c r="C66" s="89" t="s">
        <v>445</v>
      </c>
      <c r="D66" s="89"/>
      <c r="E66" s="89" t="s">
        <v>298</v>
      </c>
      <c r="F66" s="89"/>
      <c r="G66" s="89" t="s">
        <v>189</v>
      </c>
      <c r="H66" s="131" t="s">
        <v>1106</v>
      </c>
      <c r="I66" s="25" t="str">
        <f t="shared" si="10"/>
        <v>Subscriber Identifier Type</v>
      </c>
      <c r="J66" s="89" t="s">
        <v>112</v>
      </c>
      <c r="K66" s="25"/>
      <c r="L66" s="25" t="str">
        <f t="shared" si="11"/>
        <v>Code. Type</v>
      </c>
      <c r="M66" s="89"/>
      <c r="N66" s="25"/>
      <c r="O66" s="25"/>
      <c r="P66" s="25" t="s">
        <v>53</v>
      </c>
      <c r="Q66" s="89" t="s">
        <v>54</v>
      </c>
      <c r="R66" s="90" t="s">
        <v>446</v>
      </c>
      <c r="S66" s="30" t="s">
        <v>442</v>
      </c>
      <c r="T66" s="89"/>
      <c r="U66" s="89"/>
      <c r="V66" s="89"/>
      <c r="W66" s="89"/>
      <c r="X66" s="89"/>
      <c r="Y66" s="89"/>
      <c r="Z66" s="89"/>
      <c r="AA66" s="89"/>
      <c r="AB66" s="89"/>
      <c r="AC66" s="89"/>
      <c r="AD66" s="89"/>
      <c r="AE66" s="89"/>
      <c r="AF66" s="89"/>
      <c r="AG66" s="89"/>
      <c r="AH66" s="89" t="s">
        <v>447</v>
      </c>
      <c r="AI66" s="89" t="s">
        <v>53</v>
      </c>
      <c r="AJ66" s="89" t="s">
        <v>58</v>
      </c>
      <c r="AK66" s="30" t="s">
        <v>442</v>
      </c>
      <c r="AL66" s="90" t="s">
        <v>448</v>
      </c>
      <c r="AM66" s="89"/>
      <c r="AN66" s="89" t="s">
        <v>449</v>
      </c>
      <c r="AO66" s="89"/>
      <c r="AP66" s="89"/>
      <c r="AQ66" s="89"/>
      <c r="AR66" s="89"/>
      <c r="AS66" s="89"/>
      <c r="AT66" s="14"/>
    </row>
    <row r="67" spans="2:46" s="15" customFormat="1" ht="12.75" customHeight="1">
      <c r="B67" s="89" t="str">
        <f t="shared" si="9"/>
        <v>TotalDeliveredQuantity</v>
      </c>
      <c r="C67" s="129" t="s">
        <v>1097</v>
      </c>
      <c r="D67" s="89"/>
      <c r="E67" s="89" t="s">
        <v>298</v>
      </c>
      <c r="F67" s="89" t="s">
        <v>393</v>
      </c>
      <c r="G67" s="89" t="s">
        <v>450</v>
      </c>
      <c r="H67" s="89" t="s">
        <v>289</v>
      </c>
      <c r="I67" s="25" t="str">
        <f t="shared" si="10"/>
        <v>Delivered Quantity</v>
      </c>
      <c r="J67" s="89" t="s">
        <v>289</v>
      </c>
      <c r="K67" s="25"/>
      <c r="L67" s="25" t="str">
        <f t="shared" si="11"/>
        <v>Quantity. Type</v>
      </c>
      <c r="M67" s="89"/>
      <c r="N67" s="25"/>
      <c r="O67" s="25"/>
      <c r="P67" s="89" t="s">
        <v>53</v>
      </c>
      <c r="Q67" s="89" t="s">
        <v>54</v>
      </c>
      <c r="R67" s="104" t="s">
        <v>451</v>
      </c>
      <c r="S67" s="30" t="s">
        <v>452</v>
      </c>
      <c r="T67" s="89"/>
      <c r="U67" s="89"/>
      <c r="V67" s="89"/>
      <c r="W67" s="89"/>
      <c r="X67" s="89"/>
      <c r="Y67" s="89"/>
      <c r="Z67" s="89"/>
      <c r="AA67" s="89"/>
      <c r="AB67" s="89"/>
      <c r="AC67" s="89"/>
      <c r="AD67" s="89"/>
      <c r="AE67" s="89"/>
      <c r="AF67" s="89"/>
      <c r="AG67" s="89"/>
      <c r="AH67" s="89" t="s">
        <v>453</v>
      </c>
      <c r="AI67" s="89" t="s">
        <v>53</v>
      </c>
      <c r="AJ67" s="89" t="s">
        <v>58</v>
      </c>
      <c r="AK67" s="30" t="s">
        <v>452</v>
      </c>
      <c r="AL67" s="30" t="s">
        <v>292</v>
      </c>
      <c r="AM67" s="89"/>
      <c r="AN67" s="27" t="s">
        <v>293</v>
      </c>
      <c r="AO67" s="89"/>
      <c r="AP67" s="89"/>
      <c r="AQ67" s="89"/>
      <c r="AR67" s="89"/>
      <c r="AS67" s="89"/>
      <c r="AT67" s="14"/>
    </row>
    <row r="68" spans="1:46" s="15" customFormat="1" ht="12.75" customHeight="1">
      <c r="A68" s="15" t="s">
        <v>454</v>
      </c>
      <c r="B68" s="50" t="str">
        <f>SUBSTITUTE(SUBSTITUTE(CONCATENATE(IF(F68="Universally Unique","UU",F68),G68,IF(I68&lt;&gt;J68,I68,""),CONCATENATE(IF(J68="Identifier","ID",IF(J68="Text","",J68))))," ",""),"'","")</f>
        <v>Address</v>
      </c>
      <c r="C68" s="79" t="s">
        <v>455</v>
      </c>
      <c r="D68" s="79"/>
      <c r="E68" s="85" t="s">
        <v>298</v>
      </c>
      <c r="F68" s="79"/>
      <c r="G68" s="79"/>
      <c r="H68" s="79"/>
      <c r="I68" s="50" t="str">
        <f>N68</f>
        <v>Address</v>
      </c>
      <c r="J68" s="50" t="str">
        <f>N68</f>
        <v>Address</v>
      </c>
      <c r="K68" s="79"/>
      <c r="L68" s="60"/>
      <c r="M68" s="79"/>
      <c r="N68" s="79" t="s">
        <v>456</v>
      </c>
      <c r="O68" s="79"/>
      <c r="P68" s="83" t="s">
        <v>53</v>
      </c>
      <c r="Q68" s="79" t="s">
        <v>149</v>
      </c>
      <c r="R68" s="79" t="s">
        <v>457</v>
      </c>
      <c r="S68" s="81"/>
      <c r="T68" s="50"/>
      <c r="U68" s="50"/>
      <c r="V68" s="50"/>
      <c r="W68" s="50"/>
      <c r="X68" s="50"/>
      <c r="Y68" s="50"/>
      <c r="Z68" s="50"/>
      <c r="AA68" s="50"/>
      <c r="AB68" s="50"/>
      <c r="AC68" s="50"/>
      <c r="AD68" s="50"/>
      <c r="AE68" s="50"/>
      <c r="AF68" s="50"/>
      <c r="AG68" s="50"/>
      <c r="AH68" s="82" t="s">
        <v>458</v>
      </c>
      <c r="AI68" s="83" t="s">
        <v>53</v>
      </c>
      <c r="AJ68" s="83" t="s">
        <v>58</v>
      </c>
      <c r="AK68" s="81"/>
      <c r="AL68" s="84" t="s">
        <v>459</v>
      </c>
      <c r="AM68" s="67"/>
      <c r="AN68" s="67"/>
      <c r="AO68" s="67"/>
      <c r="AP68" s="60"/>
      <c r="AQ68" s="85"/>
      <c r="AR68" s="67" t="s">
        <v>460</v>
      </c>
      <c r="AS68" s="67"/>
      <c r="AT68" s="14"/>
    </row>
    <row r="69" spans="2:46" s="15" customFormat="1" ht="12.75" customHeight="1">
      <c r="B69" s="50" t="str">
        <f>SUBSTITUTE(SUBSTITUTE(CONCATENATE(IF(F69="Universally Unique","UU",F69),G69,IF(I69&lt;&gt;J69,I69,""),CONCATENATE(IF(J69="Identifier","ID",IF(J69="Text","",J69))))," ",""),"'","")</f>
        <v>WebSiteAccess</v>
      </c>
      <c r="C69" s="79" t="s">
        <v>1101</v>
      </c>
      <c r="D69" s="79"/>
      <c r="E69" s="85" t="s">
        <v>298</v>
      </c>
      <c r="F69" s="79"/>
      <c r="G69" s="79"/>
      <c r="H69" s="79"/>
      <c r="I69" s="50" t="str">
        <f>N69</f>
        <v>Web Site Access</v>
      </c>
      <c r="J69" s="50" t="str">
        <f>N69</f>
        <v>Web Site Access</v>
      </c>
      <c r="K69" s="79"/>
      <c r="L69" s="60"/>
      <c r="M69" s="79"/>
      <c r="N69" s="79" t="s">
        <v>1100</v>
      </c>
      <c r="O69" s="79"/>
      <c r="P69" s="83" t="s">
        <v>53</v>
      </c>
      <c r="Q69" s="79" t="s">
        <v>149</v>
      </c>
      <c r="R69" s="79" t="s">
        <v>462</v>
      </c>
      <c r="S69" s="81"/>
      <c r="T69" s="50"/>
      <c r="U69" s="50"/>
      <c r="V69" s="50"/>
      <c r="W69" s="50"/>
      <c r="X69" s="50"/>
      <c r="Y69" s="50"/>
      <c r="Z69" s="50"/>
      <c r="AA69" s="50"/>
      <c r="AB69" s="50"/>
      <c r="AC69" s="50"/>
      <c r="AD69" s="50"/>
      <c r="AE69" s="50"/>
      <c r="AF69" s="50"/>
      <c r="AG69" s="50"/>
      <c r="AH69" s="82" t="s">
        <v>463</v>
      </c>
      <c r="AI69" s="83" t="s">
        <v>53</v>
      </c>
      <c r="AJ69" s="83" t="s">
        <v>58</v>
      </c>
      <c r="AK69" s="81"/>
      <c r="AL69" s="84" t="s">
        <v>464</v>
      </c>
      <c r="AM69" s="67"/>
      <c r="AN69" s="67"/>
      <c r="AO69" s="67"/>
      <c r="AP69" s="60"/>
      <c r="AQ69" s="85"/>
      <c r="AR69" s="67" t="s">
        <v>460</v>
      </c>
      <c r="AS69" s="67"/>
      <c r="AT69" s="14"/>
    </row>
    <row r="70" spans="2:46" s="15" customFormat="1" ht="12.75" customHeight="1">
      <c r="B70" s="50" t="str">
        <f>SUBSTITUTE(SUBSTITUTE(CONCATENATE(IF(F70="Universally Unique","UU",F70),G70,IF(I70&lt;&gt;J70,I70,""),CONCATENATE(IF(J70="Identifier","ID",IF(J70="Text","",J70))))," ",""),"'","")</f>
        <v>UtilityMeter</v>
      </c>
      <c r="C70" s="79" t="s">
        <v>465</v>
      </c>
      <c r="D70" s="79"/>
      <c r="E70" s="85" t="s">
        <v>298</v>
      </c>
      <c r="F70" s="79" t="s">
        <v>210</v>
      </c>
      <c r="G70" s="79"/>
      <c r="H70" s="79"/>
      <c r="I70" s="50" t="str">
        <f>N70</f>
        <v>Meter</v>
      </c>
      <c r="J70" s="50" t="str">
        <f>N70</f>
        <v>Meter</v>
      </c>
      <c r="K70" s="79"/>
      <c r="L70" s="60"/>
      <c r="M70" s="79"/>
      <c r="N70" s="79" t="s">
        <v>466</v>
      </c>
      <c r="O70" s="79"/>
      <c r="P70" s="83" t="s">
        <v>122</v>
      </c>
      <c r="Q70" s="79" t="s">
        <v>149</v>
      </c>
      <c r="R70" s="79" t="s">
        <v>467</v>
      </c>
      <c r="S70" s="81"/>
      <c r="T70" s="50"/>
      <c r="U70" s="50"/>
      <c r="V70" s="50"/>
      <c r="W70" s="50"/>
      <c r="X70" s="50"/>
      <c r="Y70" s="50"/>
      <c r="Z70" s="50"/>
      <c r="AA70" s="50"/>
      <c r="AB70" s="50"/>
      <c r="AC70" s="50"/>
      <c r="AD70" s="50"/>
      <c r="AE70" s="50"/>
      <c r="AF70" s="50"/>
      <c r="AG70" s="50"/>
      <c r="AH70" s="82" t="s">
        <v>468</v>
      </c>
      <c r="AI70" s="83" t="s">
        <v>53</v>
      </c>
      <c r="AJ70" s="83" t="s">
        <v>58</v>
      </c>
      <c r="AK70" s="81"/>
      <c r="AL70" s="84" t="s">
        <v>469</v>
      </c>
      <c r="AM70" s="67"/>
      <c r="AN70" s="67"/>
      <c r="AO70" s="67"/>
      <c r="AP70" s="60"/>
      <c r="AQ70" s="85"/>
      <c r="AR70" s="67" t="s">
        <v>460</v>
      </c>
      <c r="AS70" s="67"/>
      <c r="AT70" s="14"/>
    </row>
    <row r="71" spans="2:46" s="15" customFormat="1" ht="12.75" customHeight="1">
      <c r="B71" s="16" t="s">
        <v>461</v>
      </c>
      <c r="C71" s="17" t="s">
        <v>1102</v>
      </c>
      <c r="D71" s="17"/>
      <c r="E71" s="17" t="s">
        <v>1100</v>
      </c>
      <c r="F71" s="17"/>
      <c r="G71" s="17"/>
      <c r="H71" s="17"/>
      <c r="I71" s="17"/>
      <c r="J71" s="17"/>
      <c r="K71" s="17"/>
      <c r="L71" s="17"/>
      <c r="M71" s="17"/>
      <c r="N71" s="17"/>
      <c r="O71" s="17"/>
      <c r="P71" s="17"/>
      <c r="Q71" s="17" t="s">
        <v>149</v>
      </c>
      <c r="R71" s="18" t="s">
        <v>470</v>
      </c>
      <c r="S71" s="19"/>
      <c r="T71" s="18"/>
      <c r="U71" s="18"/>
      <c r="V71" s="18"/>
      <c r="W71" s="18"/>
      <c r="X71" s="18"/>
      <c r="Y71" s="18"/>
      <c r="Z71" s="18"/>
      <c r="AA71" s="18"/>
      <c r="AB71" s="18"/>
      <c r="AC71" s="18"/>
      <c r="AD71" s="18"/>
      <c r="AE71" s="18"/>
      <c r="AF71" s="18"/>
      <c r="AG71" s="18"/>
      <c r="AH71" s="21" t="s">
        <v>463</v>
      </c>
      <c r="AI71" s="17" t="s">
        <v>53</v>
      </c>
      <c r="AJ71" s="22" t="s">
        <v>58</v>
      </c>
      <c r="AK71" s="19"/>
      <c r="AL71" s="23" t="s">
        <v>471</v>
      </c>
      <c r="AM71" s="24"/>
      <c r="AN71" s="24"/>
      <c r="AO71" s="24"/>
      <c r="AP71" s="21"/>
      <c r="AQ71" s="24"/>
      <c r="AR71" s="23" t="s">
        <v>460</v>
      </c>
      <c r="AS71" s="24"/>
      <c r="AT71" s="14"/>
    </row>
    <row r="72" spans="2:46" s="15" customFormat="1" ht="12.75" customHeight="1">
      <c r="B72" s="89" t="s">
        <v>472</v>
      </c>
      <c r="C72" s="129" t="s">
        <v>1103</v>
      </c>
      <c r="D72" s="89"/>
      <c r="E72" s="89" t="s">
        <v>1100</v>
      </c>
      <c r="F72" s="89"/>
      <c r="G72" s="89"/>
      <c r="H72" s="89" t="s">
        <v>472</v>
      </c>
      <c r="I72" s="25" t="str">
        <f>IF(G72&lt;&gt;"",CONCATENATE(G72," ",H72),H72)</f>
        <v>URI</v>
      </c>
      <c r="J72" s="39" t="s">
        <v>52</v>
      </c>
      <c r="K72" s="25"/>
      <c r="L72" s="25" t="str">
        <f>IF(K72&lt;&gt;"",CONCATENATE(K72,"_ ",J72,". Type"),CONCATENATE(J72,". Type"))</f>
        <v>Identifier. Type</v>
      </c>
      <c r="M72" s="89"/>
      <c r="N72" s="25"/>
      <c r="O72" s="25"/>
      <c r="P72" s="89">
        <v>1</v>
      </c>
      <c r="Q72" s="89" t="s">
        <v>54</v>
      </c>
      <c r="R72" s="30" t="s">
        <v>473</v>
      </c>
      <c r="S72" s="30" t="s">
        <v>474</v>
      </c>
      <c r="T72" s="89"/>
      <c r="U72" s="89"/>
      <c r="V72" s="89"/>
      <c r="W72" s="89"/>
      <c r="X72" s="89"/>
      <c r="Y72" s="89"/>
      <c r="Z72" s="89"/>
      <c r="AA72" s="89"/>
      <c r="AB72" s="89"/>
      <c r="AC72" s="89"/>
      <c r="AD72" s="89"/>
      <c r="AE72" s="89"/>
      <c r="AF72" s="89"/>
      <c r="AG72" s="89"/>
      <c r="AH72" s="89" t="s">
        <v>475</v>
      </c>
      <c r="AI72" s="89">
        <v>1</v>
      </c>
      <c r="AJ72" s="38" t="s">
        <v>58</v>
      </c>
      <c r="AK72" s="30" t="s">
        <v>474</v>
      </c>
      <c r="AL72" s="30" t="s">
        <v>476</v>
      </c>
      <c r="AM72" s="89"/>
      <c r="AN72" s="89"/>
      <c r="AO72" s="89"/>
      <c r="AP72" s="89"/>
      <c r="AQ72" s="89"/>
      <c r="AR72" s="89"/>
      <c r="AS72" s="89"/>
      <c r="AT72" s="14"/>
    </row>
    <row r="73" spans="2:46" s="15" customFormat="1" ht="12.75" customHeight="1">
      <c r="B73" s="89" t="str">
        <f>SUBSTITUTE(SUBSTITUTE(CONCATENATE(IF(F73="Universally Unique","UU",F73),IF(G73&lt;&gt;J73,I73,#REF!),CONCATENATE(IF(J73="Identifier","ID",IF(J73="Text","",J73))))," ",""),"'","")</f>
        <v>Password</v>
      </c>
      <c r="C73" s="129" t="s">
        <v>1104</v>
      </c>
      <c r="D73" s="89"/>
      <c r="E73" s="89" t="s">
        <v>1100</v>
      </c>
      <c r="F73" s="89"/>
      <c r="G73" s="89"/>
      <c r="H73" s="89" t="s">
        <v>477</v>
      </c>
      <c r="I73" s="25" t="str">
        <f>IF(G73&lt;&gt;"",CONCATENATE(G73," ",H73),H73)</f>
        <v>Password</v>
      </c>
      <c r="J73" s="89" t="s">
        <v>121</v>
      </c>
      <c r="K73" s="25"/>
      <c r="L73" s="25" t="str">
        <f>IF(K73&lt;&gt;"",CONCATENATE(K73,"_ ",J73,". Type"),CONCATENATE(J73,". Type"))</f>
        <v>Text. Type</v>
      </c>
      <c r="M73" s="89"/>
      <c r="N73" s="25"/>
      <c r="O73" s="25"/>
      <c r="P73" s="89">
        <v>1</v>
      </c>
      <c r="Q73" s="89" t="s">
        <v>54</v>
      </c>
      <c r="R73" s="30" t="s">
        <v>478</v>
      </c>
      <c r="S73" s="30" t="s">
        <v>479</v>
      </c>
      <c r="T73" s="89"/>
      <c r="U73" s="89"/>
      <c r="V73" s="89"/>
      <c r="W73" s="89"/>
      <c r="X73" s="89"/>
      <c r="Y73" s="89"/>
      <c r="Z73" s="89"/>
      <c r="AA73" s="89"/>
      <c r="AB73" s="89"/>
      <c r="AC73" s="89"/>
      <c r="AD73" s="89"/>
      <c r="AE73" s="89"/>
      <c r="AF73" s="89"/>
      <c r="AG73" s="89"/>
      <c r="AH73" s="89" t="s">
        <v>480</v>
      </c>
      <c r="AI73" s="89">
        <v>1</v>
      </c>
      <c r="AJ73" s="38" t="s">
        <v>58</v>
      </c>
      <c r="AK73" s="30" t="s">
        <v>481</v>
      </c>
      <c r="AL73" s="30" t="s">
        <v>482</v>
      </c>
      <c r="AM73" s="89"/>
      <c r="AN73" s="89"/>
      <c r="AO73" s="89"/>
      <c r="AP73" s="89"/>
      <c r="AQ73" s="89"/>
      <c r="AR73" s="89"/>
      <c r="AS73" s="89"/>
      <c r="AT73" s="14"/>
    </row>
    <row r="74" spans="2:46" s="15" customFormat="1" ht="12.75" customHeight="1">
      <c r="B74" s="89" t="str">
        <f>SUBSTITUTE(SUBSTITUTE(CONCATENATE(IF(F74="Universally Unique","UU",F74),IF(G74&lt;&gt;J74,I74,#REF!),CONCATENATE(IF(J74="Identifier","ID",IF(J74="Text","",J74))))," ",""),"'","")</f>
        <v>Login</v>
      </c>
      <c r="C74" s="129" t="s">
        <v>1105</v>
      </c>
      <c r="D74" s="89"/>
      <c r="E74" s="89" t="s">
        <v>1100</v>
      </c>
      <c r="F74" s="89"/>
      <c r="G74" s="89"/>
      <c r="H74" s="89" t="s">
        <v>483</v>
      </c>
      <c r="I74" s="25" t="str">
        <f>IF(G74&lt;&gt;"",CONCATENATE(G74," ",H74),H74)</f>
        <v>Login</v>
      </c>
      <c r="J74" s="89" t="s">
        <v>121</v>
      </c>
      <c r="K74" s="25"/>
      <c r="L74" s="25" t="str">
        <f>IF(K74&lt;&gt;"",CONCATENATE(K74,"_ ",J74,". Type"),CONCATENATE(J74,". Type"))</f>
        <v>Text. Type</v>
      </c>
      <c r="M74" s="89"/>
      <c r="N74" s="25"/>
      <c r="O74" s="25"/>
      <c r="P74" s="89">
        <v>1</v>
      </c>
      <c r="Q74" s="89" t="s">
        <v>54</v>
      </c>
      <c r="R74" s="30" t="s">
        <v>484</v>
      </c>
      <c r="S74" s="30" t="s">
        <v>485</v>
      </c>
      <c r="T74" s="89"/>
      <c r="U74" s="89"/>
      <c r="V74" s="89"/>
      <c r="W74" s="89"/>
      <c r="X74" s="89"/>
      <c r="Y74" s="89"/>
      <c r="Z74" s="89"/>
      <c r="AA74" s="89"/>
      <c r="AB74" s="89"/>
      <c r="AC74" s="89"/>
      <c r="AD74" s="89"/>
      <c r="AE74" s="89"/>
      <c r="AF74" s="89"/>
      <c r="AG74" s="89"/>
      <c r="AH74" s="89" t="s">
        <v>483</v>
      </c>
      <c r="AI74" s="89">
        <v>1</v>
      </c>
      <c r="AJ74" s="38" t="s">
        <v>58</v>
      </c>
      <c r="AK74" s="30" t="s">
        <v>485</v>
      </c>
      <c r="AL74" s="30" t="s">
        <v>486</v>
      </c>
      <c r="AM74" s="89"/>
      <c r="AN74" s="89"/>
      <c r="AO74" s="89"/>
      <c r="AP74" s="89"/>
      <c r="AQ74" s="89"/>
      <c r="AR74" s="89"/>
      <c r="AS74" s="89"/>
      <c r="AT74" s="14"/>
    </row>
    <row r="75" spans="2:46" s="15" customFormat="1" ht="12.75" customHeight="1">
      <c r="B75" s="16" t="str">
        <f>SUBSTITUTE(SUBSTITUTE(CONCATENATE(IF(D75="","",CONCATENATE(D75,"")),"",E75)," ",""),"'","")</f>
        <v>Meter</v>
      </c>
      <c r="C75" s="17" t="s">
        <v>487</v>
      </c>
      <c r="D75" s="17"/>
      <c r="E75" s="17" t="s">
        <v>466</v>
      </c>
      <c r="F75" s="17"/>
      <c r="G75" s="17"/>
      <c r="H75" s="17"/>
      <c r="I75" s="17"/>
      <c r="J75" s="17"/>
      <c r="K75" s="17"/>
      <c r="L75" s="17"/>
      <c r="M75" s="17"/>
      <c r="N75" s="17"/>
      <c r="O75" s="17"/>
      <c r="P75" s="17"/>
      <c r="Q75" s="17" t="s">
        <v>46</v>
      </c>
      <c r="R75" s="18" t="s">
        <v>467</v>
      </c>
      <c r="S75" s="19"/>
      <c r="T75" s="18"/>
      <c r="U75" s="18"/>
      <c r="V75" s="18"/>
      <c r="W75" s="18"/>
      <c r="X75" s="18"/>
      <c r="Y75" s="18"/>
      <c r="Z75" s="18"/>
      <c r="AA75" s="18"/>
      <c r="AB75" s="18"/>
      <c r="AC75" s="18"/>
      <c r="AD75" s="18"/>
      <c r="AE75" s="18"/>
      <c r="AF75" s="18"/>
      <c r="AG75" s="18"/>
      <c r="AH75" s="21" t="s">
        <v>468</v>
      </c>
      <c r="AI75" s="17"/>
      <c r="AJ75" s="22"/>
      <c r="AK75" s="19"/>
      <c r="AL75" s="23" t="s">
        <v>488</v>
      </c>
      <c r="AM75" s="24"/>
      <c r="AN75" s="24"/>
      <c r="AO75" s="24"/>
      <c r="AP75" s="21"/>
      <c r="AQ75" s="24"/>
      <c r="AR75" s="21"/>
      <c r="AS75" s="24"/>
      <c r="AT75" s="14"/>
    </row>
    <row r="76" spans="1:46" s="15" customFormat="1" ht="12.75" customHeight="1">
      <c r="A76" s="130" t="s">
        <v>1112</v>
      </c>
      <c r="B76" s="89" t="str">
        <f aca="true" t="shared" si="12" ref="B76:B83">SUBSTITUTE(SUBSTITUTE(CONCATENATE(IF(F76="Universally Unique","UU",F76),IF(H76&lt;&gt;J76,I76,G76),CONCATENATE(IF(J76="Identifier","ID",IF(J76="Text","",J76))))," ",""),"'","")</f>
        <v>Number</v>
      </c>
      <c r="C76" s="129" t="s">
        <v>1110</v>
      </c>
      <c r="D76" s="89"/>
      <c r="E76" s="89" t="s">
        <v>466</v>
      </c>
      <c r="F76" s="89"/>
      <c r="G76" s="89"/>
      <c r="H76" s="89" t="s">
        <v>489</v>
      </c>
      <c r="I76" s="25" t="str">
        <f>IF(G76&lt;&gt;"",CONCATENATE(G76," ",H76),H76)</f>
        <v>Number</v>
      </c>
      <c r="J76" s="89" t="s">
        <v>121</v>
      </c>
      <c r="K76" s="25"/>
      <c r="L76" s="25" t="str">
        <f aca="true" t="shared" si="13" ref="L76:L83">IF(K76&lt;&gt;"",CONCATENATE(K76,"_ ",J76,". Type"),CONCATENATE(J76,". Type"))</f>
        <v>Text. Type</v>
      </c>
      <c r="M76" s="89"/>
      <c r="N76" s="25"/>
      <c r="O76" s="25"/>
      <c r="P76" s="89" t="s">
        <v>53</v>
      </c>
      <c r="Q76" s="89" t="s">
        <v>54</v>
      </c>
      <c r="R76" s="104" t="s">
        <v>490</v>
      </c>
      <c r="S76" s="30" t="s">
        <v>491</v>
      </c>
      <c r="T76" s="89"/>
      <c r="U76" s="89"/>
      <c r="V76" s="89"/>
      <c r="W76" s="89"/>
      <c r="X76" s="89"/>
      <c r="Y76" s="89"/>
      <c r="Z76" s="89"/>
      <c r="AA76" s="89"/>
      <c r="AB76" s="89"/>
      <c r="AC76" s="89"/>
      <c r="AD76" s="89"/>
      <c r="AE76" s="89"/>
      <c r="AF76" s="89"/>
      <c r="AG76" s="89"/>
      <c r="AH76" s="89" t="s">
        <v>492</v>
      </c>
      <c r="AI76" s="89">
        <v>1</v>
      </c>
      <c r="AJ76" s="89" t="s">
        <v>58</v>
      </c>
      <c r="AK76" s="30" t="s">
        <v>491</v>
      </c>
      <c r="AL76" s="30" t="s">
        <v>493</v>
      </c>
      <c r="AM76" s="89"/>
      <c r="AN76" s="89"/>
      <c r="AO76" s="89"/>
      <c r="AP76" s="89"/>
      <c r="AQ76" s="89"/>
      <c r="AR76" s="89"/>
      <c r="AS76" s="89"/>
      <c r="AT76" s="14"/>
    </row>
    <row r="77" spans="2:46" s="15" customFormat="1" ht="12.75" customHeight="1">
      <c r="B77" s="89" t="str">
        <f t="shared" si="12"/>
        <v>Name</v>
      </c>
      <c r="C77" s="129" t="s">
        <v>1111</v>
      </c>
      <c r="D77" s="89"/>
      <c r="E77" s="89" t="s">
        <v>466</v>
      </c>
      <c r="F77" s="89"/>
      <c r="G77" s="89"/>
      <c r="H77" s="89" t="s">
        <v>494</v>
      </c>
      <c r="I77" s="25" t="str">
        <f>IF(G77&lt;&gt;"",CONCATENATE(G77," ",H77),H77)</f>
        <v>Name</v>
      </c>
      <c r="J77" s="89" t="s">
        <v>121</v>
      </c>
      <c r="K77" s="25"/>
      <c r="L77" s="25" t="str">
        <f t="shared" si="13"/>
        <v>Text. Type</v>
      </c>
      <c r="M77" s="89"/>
      <c r="N77" s="25"/>
      <c r="O77" s="25"/>
      <c r="P77" s="89" t="s">
        <v>53</v>
      </c>
      <c r="Q77" s="89" t="s">
        <v>54</v>
      </c>
      <c r="R77" s="104" t="s">
        <v>495</v>
      </c>
      <c r="S77" s="30"/>
      <c r="T77" s="89"/>
      <c r="U77" s="89"/>
      <c r="V77" s="89"/>
      <c r="W77" s="89"/>
      <c r="X77" s="89"/>
      <c r="Y77" s="89"/>
      <c r="Z77" s="89"/>
      <c r="AA77" s="89"/>
      <c r="AB77" s="89"/>
      <c r="AC77" s="89"/>
      <c r="AD77" s="89"/>
      <c r="AE77" s="89"/>
      <c r="AF77" s="89"/>
      <c r="AG77" s="89"/>
      <c r="AH77" s="89" t="s">
        <v>496</v>
      </c>
      <c r="AI77" s="89">
        <v>1</v>
      </c>
      <c r="AJ77" s="89" t="s">
        <v>58</v>
      </c>
      <c r="AK77" s="30"/>
      <c r="AL77" s="30" t="s">
        <v>497</v>
      </c>
      <c r="AM77" s="89"/>
      <c r="AN77" s="89"/>
      <c r="AO77" s="89"/>
      <c r="AP77" s="89"/>
      <c r="AQ77" s="89"/>
      <c r="AR77" s="89"/>
      <c r="AS77" s="89"/>
      <c r="AT77" s="14"/>
    </row>
    <row r="78" spans="2:46" s="15" customFormat="1" ht="12.75" customHeight="1">
      <c r="B78" s="89" t="str">
        <f t="shared" si="12"/>
        <v>MeterConstant</v>
      </c>
      <c r="C78" s="89" t="s">
        <v>498</v>
      </c>
      <c r="D78" s="89"/>
      <c r="E78" s="89" t="s">
        <v>466</v>
      </c>
      <c r="F78" s="89"/>
      <c r="G78" s="129" t="s">
        <v>1109</v>
      </c>
      <c r="H78" s="89" t="s">
        <v>121</v>
      </c>
      <c r="I78" s="25" t="str">
        <f>IF(F78&lt;&gt;"",CONCATENATE(F78," ",G78),G78)</f>
        <v>Meter Constant</v>
      </c>
      <c r="J78" s="89" t="s">
        <v>121</v>
      </c>
      <c r="K78" s="25"/>
      <c r="L78" s="25" t="str">
        <f t="shared" si="13"/>
        <v>Text. Type</v>
      </c>
      <c r="M78" s="89"/>
      <c r="N78" s="25"/>
      <c r="O78" s="25"/>
      <c r="P78" s="89" t="s">
        <v>53</v>
      </c>
      <c r="Q78" s="89" t="s">
        <v>54</v>
      </c>
      <c r="R78" s="30" t="s">
        <v>499</v>
      </c>
      <c r="S78" s="30" t="s">
        <v>500</v>
      </c>
      <c r="T78" s="89"/>
      <c r="U78" s="89"/>
      <c r="V78" s="89"/>
      <c r="W78" s="89"/>
      <c r="X78" s="89"/>
      <c r="Y78" s="89"/>
      <c r="Z78" s="89"/>
      <c r="AA78" s="89"/>
      <c r="AB78" s="89"/>
      <c r="AC78" s="89"/>
      <c r="AD78" s="89"/>
      <c r="AE78" s="89"/>
      <c r="AF78" s="89"/>
      <c r="AG78" s="89"/>
      <c r="AH78" s="89" t="s">
        <v>501</v>
      </c>
      <c r="AI78" s="89" t="s">
        <v>53</v>
      </c>
      <c r="AJ78" s="89" t="s">
        <v>58</v>
      </c>
      <c r="AK78" s="30" t="s">
        <v>500</v>
      </c>
      <c r="AL78" s="30" t="s">
        <v>502</v>
      </c>
      <c r="AM78" s="89"/>
      <c r="AN78" s="89"/>
      <c r="AO78" s="89"/>
      <c r="AP78" s="89"/>
      <c r="AQ78" s="89"/>
      <c r="AR78" s="89"/>
      <c r="AS78" s="89"/>
      <c r="AT78" s="14"/>
    </row>
    <row r="79" spans="2:46" s="15" customFormat="1" ht="12.75" customHeight="1">
      <c r="B79" s="89" t="str">
        <f t="shared" si="12"/>
        <v>MeterConstantCode</v>
      </c>
      <c r="C79" s="89" t="s">
        <v>503</v>
      </c>
      <c r="D79" s="89"/>
      <c r="E79" s="89" t="s">
        <v>466</v>
      </c>
      <c r="F79" s="89"/>
      <c r="G79" s="129" t="s">
        <v>1109</v>
      </c>
      <c r="H79" s="89" t="s">
        <v>112</v>
      </c>
      <c r="I79" s="25" t="str">
        <f>IF(F79&lt;&gt;"",CONCATENATE(F79," ",G79),G79)</f>
        <v>Meter Constant</v>
      </c>
      <c r="J79" s="89" t="s">
        <v>112</v>
      </c>
      <c r="K79" s="25"/>
      <c r="L79" s="25" t="str">
        <f t="shared" si="13"/>
        <v>Code. Type</v>
      </c>
      <c r="M79" s="89"/>
      <c r="N79" s="25"/>
      <c r="O79" s="25"/>
      <c r="P79" s="89" t="s">
        <v>53</v>
      </c>
      <c r="Q79" s="89" t="s">
        <v>54</v>
      </c>
      <c r="R79" s="30" t="s">
        <v>504</v>
      </c>
      <c r="S79" s="30" t="s">
        <v>505</v>
      </c>
      <c r="T79" s="89"/>
      <c r="U79" s="89"/>
      <c r="V79" s="89"/>
      <c r="W79" s="89"/>
      <c r="X79" s="89"/>
      <c r="Y79" s="89"/>
      <c r="Z79" s="89"/>
      <c r="AA79" s="89"/>
      <c r="AB79" s="89"/>
      <c r="AC79" s="89"/>
      <c r="AD79" s="89"/>
      <c r="AE79" s="89"/>
      <c r="AF79" s="89"/>
      <c r="AG79" s="89"/>
      <c r="AH79" s="89" t="s">
        <v>506</v>
      </c>
      <c r="AI79" s="89" t="s">
        <v>53</v>
      </c>
      <c r="AJ79" s="89" t="s">
        <v>58</v>
      </c>
      <c r="AK79" s="30" t="s">
        <v>505</v>
      </c>
      <c r="AL79" s="30" t="s">
        <v>507</v>
      </c>
      <c r="AM79" s="89"/>
      <c r="AN79" s="89" t="s">
        <v>508</v>
      </c>
      <c r="AO79" s="89"/>
      <c r="AP79" s="89"/>
      <c r="AQ79" s="89"/>
      <c r="AR79" s="89"/>
      <c r="AS79" s="89"/>
      <c r="AT79" s="14"/>
    </row>
    <row r="80" spans="2:46" s="15" customFormat="1" ht="12.75" customHeight="1">
      <c r="B80" s="89" t="str">
        <f t="shared" si="12"/>
        <v>TotalDeliveredQuantity</v>
      </c>
      <c r="C80" s="129" t="s">
        <v>1108</v>
      </c>
      <c r="D80" s="89"/>
      <c r="E80" s="89" t="s">
        <v>466</v>
      </c>
      <c r="F80" s="89" t="s">
        <v>393</v>
      </c>
      <c r="G80" s="89" t="s">
        <v>450</v>
      </c>
      <c r="H80" s="89" t="s">
        <v>289</v>
      </c>
      <c r="I80" s="25" t="str">
        <f>IF(G80&lt;&gt;"",CONCATENATE(G80," ",H80),H80)</f>
        <v>Delivered Quantity</v>
      </c>
      <c r="J80" s="89" t="s">
        <v>289</v>
      </c>
      <c r="K80" s="25"/>
      <c r="L80" s="25" t="str">
        <f t="shared" si="13"/>
        <v>Quantity. Type</v>
      </c>
      <c r="M80" s="89"/>
      <c r="N80" s="25"/>
      <c r="O80" s="25"/>
      <c r="P80" s="89" t="s">
        <v>53</v>
      </c>
      <c r="Q80" s="89" t="s">
        <v>54</v>
      </c>
      <c r="R80" s="104" t="s">
        <v>509</v>
      </c>
      <c r="S80" s="30" t="s">
        <v>452</v>
      </c>
      <c r="T80" s="89"/>
      <c r="U80" s="89"/>
      <c r="V80" s="89"/>
      <c r="W80" s="89"/>
      <c r="X80" s="89"/>
      <c r="Y80" s="89"/>
      <c r="Z80" s="89"/>
      <c r="AA80" s="89"/>
      <c r="AB80" s="89"/>
      <c r="AC80" s="89"/>
      <c r="AD80" s="89"/>
      <c r="AE80" s="89"/>
      <c r="AF80" s="89"/>
      <c r="AG80" s="89"/>
      <c r="AH80" s="89" t="s">
        <v>453</v>
      </c>
      <c r="AI80" s="89" t="s">
        <v>53</v>
      </c>
      <c r="AJ80" s="89" t="s">
        <v>58</v>
      </c>
      <c r="AK80" s="30" t="s">
        <v>452</v>
      </c>
      <c r="AL80" s="30" t="s">
        <v>292</v>
      </c>
      <c r="AM80" s="89"/>
      <c r="AN80" s="27" t="s">
        <v>293</v>
      </c>
      <c r="AO80" s="89"/>
      <c r="AP80" s="89"/>
      <c r="AQ80" s="89"/>
      <c r="AR80" s="89"/>
      <c r="AS80" s="89"/>
      <c r="AT80" s="14"/>
    </row>
    <row r="81" spans="1:46" s="15" customFormat="1" ht="12.75" customHeight="1">
      <c r="A81" s="15" t="s">
        <v>510</v>
      </c>
      <c r="B81" s="89" t="str">
        <f t="shared" si="12"/>
        <v>ReadingMethod</v>
      </c>
      <c r="C81" s="129" t="s">
        <v>1113</v>
      </c>
      <c r="D81" s="89"/>
      <c r="E81" s="89" t="s">
        <v>466</v>
      </c>
      <c r="F81" s="89"/>
      <c r="G81" s="129" t="s">
        <v>1115</v>
      </c>
      <c r="H81" s="89" t="s">
        <v>121</v>
      </c>
      <c r="I81" s="25" t="str">
        <f>IF(F81&lt;&gt;"",CONCATENATE(F81," ",G81),G81)</f>
        <v>Reading Method</v>
      </c>
      <c r="J81" s="89" t="s">
        <v>121</v>
      </c>
      <c r="K81" s="25"/>
      <c r="L81" s="25" t="str">
        <f t="shared" si="13"/>
        <v>Text. Type</v>
      </c>
      <c r="M81" s="89"/>
      <c r="N81" s="25"/>
      <c r="O81" s="25"/>
      <c r="P81" s="89" t="s">
        <v>53</v>
      </c>
      <c r="Q81" s="89" t="s">
        <v>54</v>
      </c>
      <c r="R81" s="104" t="s">
        <v>512</v>
      </c>
      <c r="S81" s="30" t="s">
        <v>513</v>
      </c>
      <c r="T81" s="89"/>
      <c r="U81" s="89"/>
      <c r="V81" s="89"/>
      <c r="W81" s="89"/>
      <c r="X81" s="89"/>
      <c r="Y81" s="89"/>
      <c r="Z81" s="89"/>
      <c r="AA81" s="89"/>
      <c r="AB81" s="89"/>
      <c r="AC81" s="89"/>
      <c r="AD81" s="89"/>
      <c r="AE81" s="89"/>
      <c r="AF81" s="89"/>
      <c r="AG81" s="89"/>
      <c r="AH81" s="89" t="s">
        <v>514</v>
      </c>
      <c r="AI81" s="89" t="s">
        <v>53</v>
      </c>
      <c r="AJ81" s="89" t="s">
        <v>58</v>
      </c>
      <c r="AK81" s="30" t="s">
        <v>513</v>
      </c>
      <c r="AL81" s="30" t="s">
        <v>515</v>
      </c>
      <c r="AM81" s="89"/>
      <c r="AN81" s="27"/>
      <c r="AO81" s="89"/>
      <c r="AP81" s="89"/>
      <c r="AQ81" s="89"/>
      <c r="AR81" s="89"/>
      <c r="AS81" s="89"/>
      <c r="AT81" s="14"/>
    </row>
    <row r="82" spans="1:46" s="15" customFormat="1" ht="12.75" customHeight="1">
      <c r="A82" s="15" t="s">
        <v>510</v>
      </c>
      <c r="B82" s="89" t="str">
        <f t="shared" si="12"/>
        <v>MeterReadingMethodCode</v>
      </c>
      <c r="C82" s="89" t="s">
        <v>516</v>
      </c>
      <c r="D82" s="89"/>
      <c r="E82" s="89" t="s">
        <v>466</v>
      </c>
      <c r="F82" s="129"/>
      <c r="G82" s="129" t="s">
        <v>1107</v>
      </c>
      <c r="H82" s="89" t="s">
        <v>112</v>
      </c>
      <c r="I82" s="25" t="str">
        <f>IF(F82&lt;&gt;"",CONCATENATE(F82," ",G82),G82)</f>
        <v>Meter Reading Method</v>
      </c>
      <c r="J82" s="89" t="s">
        <v>112</v>
      </c>
      <c r="K82" s="25"/>
      <c r="L82" s="25" t="str">
        <f t="shared" si="13"/>
        <v>Code. Type</v>
      </c>
      <c r="M82" s="89"/>
      <c r="N82" s="25"/>
      <c r="O82" s="25"/>
      <c r="P82" s="89" t="s">
        <v>53</v>
      </c>
      <c r="Q82" s="89" t="s">
        <v>54</v>
      </c>
      <c r="R82" s="104" t="s">
        <v>517</v>
      </c>
      <c r="S82" s="30" t="s">
        <v>518</v>
      </c>
      <c r="T82" s="89"/>
      <c r="U82" s="89"/>
      <c r="V82" s="89"/>
      <c r="W82" s="89"/>
      <c r="X82" s="89"/>
      <c r="Y82" s="89"/>
      <c r="Z82" s="89"/>
      <c r="AA82" s="89"/>
      <c r="AB82" s="89"/>
      <c r="AC82" s="89"/>
      <c r="AD82" s="89"/>
      <c r="AE82" s="89"/>
      <c r="AF82" s="89"/>
      <c r="AG82" s="89"/>
      <c r="AH82" s="89" t="s">
        <v>519</v>
      </c>
      <c r="AI82" s="89" t="s">
        <v>53</v>
      </c>
      <c r="AJ82" s="89" t="s">
        <v>58</v>
      </c>
      <c r="AK82" s="30" t="s">
        <v>518</v>
      </c>
      <c r="AL82" s="30" t="s">
        <v>520</v>
      </c>
      <c r="AM82" s="89"/>
      <c r="AN82" s="27" t="s">
        <v>521</v>
      </c>
      <c r="AO82" s="89"/>
      <c r="AP82" s="89"/>
      <c r="AQ82" s="89"/>
      <c r="AR82" s="89"/>
      <c r="AS82" s="89"/>
      <c r="AT82" s="14"/>
    </row>
    <row r="83" spans="1:46" s="15" customFormat="1" ht="12.75" customHeight="1">
      <c r="A83" s="15" t="s">
        <v>510</v>
      </c>
      <c r="B83" s="89" t="str">
        <f t="shared" si="12"/>
        <v>ReadingComments</v>
      </c>
      <c r="C83" s="129" t="s">
        <v>1114</v>
      </c>
      <c r="D83" s="89"/>
      <c r="E83" s="89" t="s">
        <v>466</v>
      </c>
      <c r="F83" s="89"/>
      <c r="G83" s="129" t="s">
        <v>1116</v>
      </c>
      <c r="H83" s="89" t="s">
        <v>121</v>
      </c>
      <c r="I83" s="25" t="str">
        <f>IF(F83&lt;&gt;"",CONCATENATE(F83," ",G83),G83)</f>
        <v>Reading Comments</v>
      </c>
      <c r="J83" s="89" t="s">
        <v>121</v>
      </c>
      <c r="K83" s="25"/>
      <c r="L83" s="25" t="str">
        <f t="shared" si="13"/>
        <v>Text. Type</v>
      </c>
      <c r="M83" s="89"/>
      <c r="N83" s="25"/>
      <c r="O83" s="25"/>
      <c r="P83" s="89" t="s">
        <v>53</v>
      </c>
      <c r="Q83" s="89" t="s">
        <v>54</v>
      </c>
      <c r="R83" s="27" t="s">
        <v>522</v>
      </c>
      <c r="S83" s="30" t="s">
        <v>523</v>
      </c>
      <c r="T83" s="89"/>
      <c r="U83" s="89"/>
      <c r="V83" s="89"/>
      <c r="W83" s="89"/>
      <c r="X83" s="89"/>
      <c r="Y83" s="89"/>
      <c r="Z83" s="89"/>
      <c r="AA83" s="89"/>
      <c r="AB83" s="89"/>
      <c r="AC83" s="89"/>
      <c r="AD83" s="89"/>
      <c r="AE83" s="89"/>
      <c r="AF83" s="89"/>
      <c r="AG83" s="89"/>
      <c r="AH83" s="89" t="s">
        <v>524</v>
      </c>
      <c r="AI83" s="89" t="s">
        <v>53</v>
      </c>
      <c r="AJ83" s="89" t="s">
        <v>58</v>
      </c>
      <c r="AK83" s="30" t="s">
        <v>525</v>
      </c>
      <c r="AL83" s="30" t="s">
        <v>526</v>
      </c>
      <c r="AM83" s="89"/>
      <c r="AN83" s="89"/>
      <c r="AO83" s="89"/>
      <c r="AP83" s="89"/>
      <c r="AQ83" s="89"/>
      <c r="AR83" s="89"/>
      <c r="AS83" s="89"/>
      <c r="AT83" s="14"/>
    </row>
    <row r="84" spans="2:46" s="15" customFormat="1" ht="12.75" customHeight="1">
      <c r="B84" s="50" t="str">
        <f>SUBSTITUTE(SUBSTITUTE(CONCATENATE(IF(F84="Universally Unique","UU",F84),G84,IF(I84&lt;&gt;J84,I84,""),CONCATENATE(IF(J84="Identifier","ID",IF(J84="Text","",J84))))," ",""),"'","")</f>
        <v>MeterReading</v>
      </c>
      <c r="C84" s="79" t="s">
        <v>527</v>
      </c>
      <c r="D84" s="79"/>
      <c r="E84" s="79" t="s">
        <v>466</v>
      </c>
      <c r="F84" s="79"/>
      <c r="G84" s="79"/>
      <c r="H84" s="79"/>
      <c r="I84" s="50" t="str">
        <f>N84</f>
        <v>Meter Reading</v>
      </c>
      <c r="J84" s="50" t="str">
        <f>N84</f>
        <v>Meter Reading</v>
      </c>
      <c r="K84" s="79"/>
      <c r="L84" s="60"/>
      <c r="M84" s="79"/>
      <c r="N84" s="79" t="s">
        <v>511</v>
      </c>
      <c r="O84" s="79"/>
      <c r="P84" s="83" t="s">
        <v>122</v>
      </c>
      <c r="Q84" s="79" t="s">
        <v>149</v>
      </c>
      <c r="R84" s="86" t="s">
        <v>528</v>
      </c>
      <c r="S84" s="81"/>
      <c r="T84" s="54"/>
      <c r="U84" s="54"/>
      <c r="V84" s="54"/>
      <c r="W84" s="54"/>
      <c r="X84" s="54"/>
      <c r="Y84" s="54"/>
      <c r="Z84" s="54"/>
      <c r="AA84" s="54"/>
      <c r="AB84" s="54"/>
      <c r="AC84" s="54"/>
      <c r="AD84" s="54"/>
      <c r="AE84" s="54"/>
      <c r="AF84" s="54"/>
      <c r="AG84" s="54"/>
      <c r="AH84" s="85" t="s">
        <v>529</v>
      </c>
      <c r="AI84" s="83" t="s">
        <v>122</v>
      </c>
      <c r="AJ84" s="83" t="s">
        <v>58</v>
      </c>
      <c r="AK84" s="81"/>
      <c r="AL84" s="84" t="s">
        <v>530</v>
      </c>
      <c r="AM84" s="87"/>
      <c r="AN84" s="87"/>
      <c r="AO84" s="87"/>
      <c r="AP84" s="60"/>
      <c r="AQ84" s="85"/>
      <c r="AR84" s="87"/>
      <c r="AS84" s="87"/>
      <c r="AT84" s="14"/>
    </row>
    <row r="85" spans="2:46" s="15" customFormat="1" ht="12.75" customHeight="1">
      <c r="B85" s="16" t="str">
        <f>SUBSTITUTE(SUBSTITUTE(CONCATENATE(IF(D85="","",CONCATENATE(D85,"")),"",E85)," ",""),"'","")</f>
        <v>MeterReading</v>
      </c>
      <c r="C85" s="17" t="s">
        <v>531</v>
      </c>
      <c r="D85" s="17"/>
      <c r="E85" s="17" t="s">
        <v>511</v>
      </c>
      <c r="F85" s="17"/>
      <c r="G85" s="17"/>
      <c r="H85" s="17"/>
      <c r="I85" s="17"/>
      <c r="J85" s="17"/>
      <c r="K85" s="17"/>
      <c r="L85" s="17"/>
      <c r="M85" s="17"/>
      <c r="N85" s="17"/>
      <c r="O85" s="17"/>
      <c r="P85" s="17"/>
      <c r="Q85" s="17" t="s">
        <v>46</v>
      </c>
      <c r="R85" s="18" t="s">
        <v>528</v>
      </c>
      <c r="S85" s="19"/>
      <c r="T85" s="18"/>
      <c r="U85" s="18"/>
      <c r="V85" s="18"/>
      <c r="W85" s="18"/>
      <c r="X85" s="18"/>
      <c r="Y85" s="18"/>
      <c r="Z85" s="18"/>
      <c r="AA85" s="18"/>
      <c r="AB85" s="18"/>
      <c r="AC85" s="18"/>
      <c r="AD85" s="18"/>
      <c r="AE85" s="18"/>
      <c r="AF85" s="18"/>
      <c r="AG85" s="18"/>
      <c r="AH85" s="21" t="s">
        <v>529</v>
      </c>
      <c r="AI85" s="17"/>
      <c r="AJ85" s="22" t="s">
        <v>58</v>
      </c>
      <c r="AK85" s="19"/>
      <c r="AL85" s="23" t="s">
        <v>530</v>
      </c>
      <c r="AM85" s="24"/>
      <c r="AN85" s="24"/>
      <c r="AO85" s="24"/>
      <c r="AP85" s="21"/>
      <c r="AQ85" s="24"/>
      <c r="AR85" s="21"/>
      <c r="AS85" s="24"/>
      <c r="AT85" s="14"/>
    </row>
    <row r="86" spans="2:46" s="15" customFormat="1" ht="12.75" customHeight="1">
      <c r="B86" s="89" t="str">
        <f aca="true" t="shared" si="14" ref="B86:B92">SUBSTITUTE(SUBSTITUTE(CONCATENATE(IF(F86="Universally Unique","UU",F86),IF(H86&lt;&gt;J86,I86,G86),CONCATENATE(IF(J86="Identifier","ID",IF(J86="Text","",J86))))," ",""),"'","")</f>
        <v>Type</v>
      </c>
      <c r="C86" s="129" t="s">
        <v>1117</v>
      </c>
      <c r="D86" s="89"/>
      <c r="E86" s="89" t="s">
        <v>511</v>
      </c>
      <c r="F86" s="89"/>
      <c r="G86" s="89"/>
      <c r="H86" s="89" t="s">
        <v>366</v>
      </c>
      <c r="I86" s="25" t="str">
        <f aca="true" t="shared" si="15" ref="I86:I92">IF(G86&lt;&gt;"",CONCATENATE(G86," ",H86),H86)</f>
        <v>Type</v>
      </c>
      <c r="J86" s="89" t="s">
        <v>121</v>
      </c>
      <c r="K86" s="25"/>
      <c r="L86" s="25" t="str">
        <f aca="true" t="shared" si="16" ref="L86:L92">IF(K86&lt;&gt;"",CONCATENATE(K86,"_ ",J86,". Type"),CONCATENATE(J86,". Type"))</f>
        <v>Text. Type</v>
      </c>
      <c r="M86" s="89"/>
      <c r="N86" s="25"/>
      <c r="O86" s="25"/>
      <c r="P86" s="25" t="s">
        <v>53</v>
      </c>
      <c r="Q86" s="89" t="s">
        <v>54</v>
      </c>
      <c r="R86" s="90" t="s">
        <v>532</v>
      </c>
      <c r="S86" s="30" t="s">
        <v>114</v>
      </c>
      <c r="T86" s="89"/>
      <c r="U86" s="89"/>
      <c r="V86" s="89"/>
      <c r="W86" s="89"/>
      <c r="X86" s="89"/>
      <c r="Y86" s="89"/>
      <c r="Z86" s="89"/>
      <c r="AA86" s="89"/>
      <c r="AB86" s="89"/>
      <c r="AC86" s="89"/>
      <c r="AD86" s="89"/>
      <c r="AE86" s="89"/>
      <c r="AF86" s="89"/>
      <c r="AG86" s="89"/>
      <c r="AH86" s="89" t="s">
        <v>533</v>
      </c>
      <c r="AI86" s="25" t="s">
        <v>53</v>
      </c>
      <c r="AJ86" s="89" t="s">
        <v>58</v>
      </c>
      <c r="AK86" s="90" t="s">
        <v>114</v>
      </c>
      <c r="AL86" s="30" t="s">
        <v>534</v>
      </c>
      <c r="AM86" s="89"/>
      <c r="AN86" s="89"/>
      <c r="AO86" s="89"/>
      <c r="AP86" s="89"/>
      <c r="AQ86" s="89"/>
      <c r="AR86" s="89"/>
      <c r="AS86" s="89"/>
      <c r="AT86" s="14"/>
    </row>
    <row r="87" spans="1:46" s="15" customFormat="1" ht="12.75" customHeight="1">
      <c r="A87" s="15" t="s">
        <v>535</v>
      </c>
      <c r="B87" s="89" t="str">
        <f t="shared" si="14"/>
        <v>MeterReadingTypeCode</v>
      </c>
      <c r="C87" s="89" t="s">
        <v>536</v>
      </c>
      <c r="D87" s="89"/>
      <c r="E87" s="89" t="s">
        <v>511</v>
      </c>
      <c r="F87" s="89"/>
      <c r="G87" s="89" t="s">
        <v>537</v>
      </c>
      <c r="H87" s="89" t="s">
        <v>112</v>
      </c>
      <c r="I87" s="25" t="str">
        <f t="shared" si="15"/>
        <v>Meter Reading Type Code</v>
      </c>
      <c r="J87" s="89" t="s">
        <v>112</v>
      </c>
      <c r="K87" s="25"/>
      <c r="L87" s="25" t="str">
        <f t="shared" si="16"/>
        <v>Code. Type</v>
      </c>
      <c r="M87" s="89"/>
      <c r="N87" s="25"/>
      <c r="O87" s="25"/>
      <c r="P87" s="25" t="s">
        <v>53</v>
      </c>
      <c r="Q87" s="89" t="s">
        <v>54</v>
      </c>
      <c r="R87" s="90" t="s">
        <v>538</v>
      </c>
      <c r="S87" s="30" t="s">
        <v>114</v>
      </c>
      <c r="T87" s="89"/>
      <c r="U87" s="89"/>
      <c r="V87" s="89"/>
      <c r="W87" s="89"/>
      <c r="X87" s="89"/>
      <c r="Y87" s="89"/>
      <c r="Z87" s="89"/>
      <c r="AA87" s="89"/>
      <c r="AB87" s="89"/>
      <c r="AC87" s="89"/>
      <c r="AD87" s="89"/>
      <c r="AE87" s="89"/>
      <c r="AF87" s="89"/>
      <c r="AG87" s="89"/>
      <c r="AH87" s="89" t="s">
        <v>539</v>
      </c>
      <c r="AI87" s="25" t="s">
        <v>53</v>
      </c>
      <c r="AJ87" s="89" t="s">
        <v>58</v>
      </c>
      <c r="AK87" s="90" t="s">
        <v>114</v>
      </c>
      <c r="AL87" s="30" t="s">
        <v>540</v>
      </c>
      <c r="AM87" s="89"/>
      <c r="AN87" s="89" t="s">
        <v>541</v>
      </c>
      <c r="AO87" s="89"/>
      <c r="AP87" s="89"/>
      <c r="AQ87" s="89"/>
      <c r="AR87" s="89"/>
      <c r="AS87" s="89"/>
      <c r="AT87" s="14"/>
    </row>
    <row r="88" spans="2:46" s="15" customFormat="1" ht="12.75" customHeight="1">
      <c r="B88" s="89" t="str">
        <f t="shared" si="14"/>
        <v>PreviousReadingDate</v>
      </c>
      <c r="C88" s="129" t="s">
        <v>1119</v>
      </c>
      <c r="D88" s="89"/>
      <c r="E88" s="89" t="s">
        <v>511</v>
      </c>
      <c r="F88" s="89" t="s">
        <v>542</v>
      </c>
      <c r="G88" s="129" t="s">
        <v>1118</v>
      </c>
      <c r="H88" s="89" t="s">
        <v>98</v>
      </c>
      <c r="I88" s="25" t="str">
        <f t="shared" si="15"/>
        <v>Reading Date</v>
      </c>
      <c r="J88" s="89" t="s">
        <v>98</v>
      </c>
      <c r="K88" s="25"/>
      <c r="L88" s="25" t="str">
        <f t="shared" si="16"/>
        <v>Date. Type</v>
      </c>
      <c r="M88" s="89"/>
      <c r="N88" s="25"/>
      <c r="O88" s="25"/>
      <c r="P88" s="25">
        <v>1</v>
      </c>
      <c r="Q88" s="89" t="s">
        <v>54</v>
      </c>
      <c r="R88" s="90" t="s">
        <v>543</v>
      </c>
      <c r="S88" s="30" t="s">
        <v>544</v>
      </c>
      <c r="T88" s="89"/>
      <c r="U88" s="89"/>
      <c r="V88" s="89"/>
      <c r="W88" s="89"/>
      <c r="X88" s="89"/>
      <c r="Y88" s="89"/>
      <c r="Z88" s="89"/>
      <c r="AA88" s="89"/>
      <c r="AB88" s="89"/>
      <c r="AC88" s="89"/>
      <c r="AD88" s="89"/>
      <c r="AE88" s="89"/>
      <c r="AF88" s="89"/>
      <c r="AG88" s="89"/>
      <c r="AH88" s="89" t="s">
        <v>545</v>
      </c>
      <c r="AI88" s="25">
        <v>1</v>
      </c>
      <c r="AJ88" s="89" t="s">
        <v>58</v>
      </c>
      <c r="AK88" s="103" t="s">
        <v>544</v>
      </c>
      <c r="AL88" s="30" t="s">
        <v>546</v>
      </c>
      <c r="AM88" s="89"/>
      <c r="AN88" s="89"/>
      <c r="AO88" s="89"/>
      <c r="AP88" s="89"/>
      <c r="AQ88" s="89"/>
      <c r="AR88" s="89"/>
      <c r="AS88" s="89"/>
      <c r="AT88" s="14"/>
    </row>
    <row r="89" spans="1:46" s="15" customFormat="1" ht="12.75" customHeight="1">
      <c r="A89" s="15" t="s">
        <v>547</v>
      </c>
      <c r="B89" s="89" t="str">
        <f t="shared" si="14"/>
        <v>PreviousReadingQuantity</v>
      </c>
      <c r="C89" s="129" t="s">
        <v>1120</v>
      </c>
      <c r="D89" s="89"/>
      <c r="E89" s="89" t="s">
        <v>511</v>
      </c>
      <c r="F89" s="89" t="s">
        <v>542</v>
      </c>
      <c r="G89" s="129" t="s">
        <v>1118</v>
      </c>
      <c r="H89" s="89" t="s">
        <v>289</v>
      </c>
      <c r="I89" s="25" t="str">
        <f t="shared" si="15"/>
        <v>Reading Quantity</v>
      </c>
      <c r="J89" s="89" t="s">
        <v>289</v>
      </c>
      <c r="K89" s="25"/>
      <c r="L89" s="25" t="str">
        <f t="shared" si="16"/>
        <v>Quantity. Type</v>
      </c>
      <c r="M89" s="89"/>
      <c r="N89" s="25"/>
      <c r="O89" s="25"/>
      <c r="P89" s="25">
        <v>1</v>
      </c>
      <c r="Q89" s="89" t="s">
        <v>54</v>
      </c>
      <c r="R89" s="90" t="s">
        <v>548</v>
      </c>
      <c r="S89" s="30" t="s">
        <v>549</v>
      </c>
      <c r="T89" s="89"/>
      <c r="U89" s="89"/>
      <c r="V89" s="89"/>
      <c r="W89" s="89"/>
      <c r="X89" s="89"/>
      <c r="Y89" s="89"/>
      <c r="Z89" s="89"/>
      <c r="AA89" s="89"/>
      <c r="AB89" s="89"/>
      <c r="AC89" s="89"/>
      <c r="AD89" s="89"/>
      <c r="AE89" s="89"/>
      <c r="AF89" s="89"/>
      <c r="AG89" s="89"/>
      <c r="AH89" s="89" t="s">
        <v>550</v>
      </c>
      <c r="AI89" s="25">
        <v>1</v>
      </c>
      <c r="AJ89" s="89" t="s">
        <v>58</v>
      </c>
      <c r="AK89" s="90" t="s">
        <v>549</v>
      </c>
      <c r="AL89" s="30" t="s">
        <v>551</v>
      </c>
      <c r="AM89" s="89"/>
      <c r="AN89" s="89" t="s">
        <v>293</v>
      </c>
      <c r="AO89" s="89"/>
      <c r="AP89" s="89"/>
      <c r="AQ89" s="89"/>
      <c r="AR89" s="89"/>
      <c r="AS89" s="89"/>
      <c r="AT89" s="14"/>
    </row>
    <row r="90" spans="2:46" s="15" customFormat="1" ht="12.75" customHeight="1">
      <c r="B90" s="89" t="str">
        <f t="shared" si="14"/>
        <v>LatestReadingDate</v>
      </c>
      <c r="C90" s="129" t="s">
        <v>1121</v>
      </c>
      <c r="D90" s="89"/>
      <c r="E90" s="89" t="s">
        <v>511</v>
      </c>
      <c r="F90" s="89" t="s">
        <v>552</v>
      </c>
      <c r="G90" s="129" t="s">
        <v>1118</v>
      </c>
      <c r="H90" s="89" t="s">
        <v>98</v>
      </c>
      <c r="I90" s="25" t="str">
        <f t="shared" si="15"/>
        <v>Reading Date</v>
      </c>
      <c r="J90" s="89" t="s">
        <v>98</v>
      </c>
      <c r="K90" s="25"/>
      <c r="L90" s="25" t="str">
        <f t="shared" si="16"/>
        <v>Date. Type</v>
      </c>
      <c r="M90" s="89"/>
      <c r="N90" s="25"/>
      <c r="O90" s="25"/>
      <c r="P90" s="25">
        <v>1</v>
      </c>
      <c r="Q90" s="89" t="s">
        <v>54</v>
      </c>
      <c r="R90" s="90" t="s">
        <v>553</v>
      </c>
      <c r="S90" s="30" t="s">
        <v>544</v>
      </c>
      <c r="T90" s="89"/>
      <c r="U90" s="89"/>
      <c r="V90" s="89"/>
      <c r="W90" s="89"/>
      <c r="X90" s="89"/>
      <c r="Y90" s="89"/>
      <c r="Z90" s="89"/>
      <c r="AA90" s="89"/>
      <c r="AB90" s="89"/>
      <c r="AC90" s="89"/>
      <c r="AD90" s="89"/>
      <c r="AE90" s="89"/>
      <c r="AF90" s="89"/>
      <c r="AG90" s="89"/>
      <c r="AH90" s="89" t="s">
        <v>554</v>
      </c>
      <c r="AI90" s="25">
        <v>1</v>
      </c>
      <c r="AJ90" s="89" t="s">
        <v>58</v>
      </c>
      <c r="AK90" s="103" t="s">
        <v>544</v>
      </c>
      <c r="AL90" s="30" t="s">
        <v>555</v>
      </c>
      <c r="AM90" s="89"/>
      <c r="AN90" s="89"/>
      <c r="AO90" s="89"/>
      <c r="AP90" s="89"/>
      <c r="AQ90" s="89"/>
      <c r="AR90" s="89"/>
      <c r="AS90" s="89"/>
      <c r="AT90" s="14"/>
    </row>
    <row r="91" spans="1:46" s="15" customFormat="1" ht="12.75" customHeight="1">
      <c r="A91" s="15" t="s">
        <v>547</v>
      </c>
      <c r="B91" s="89" t="str">
        <f t="shared" si="14"/>
        <v>LatestReadingQuantity</v>
      </c>
      <c r="C91" s="129" t="s">
        <v>1122</v>
      </c>
      <c r="D91" s="89"/>
      <c r="E91" s="89" t="s">
        <v>511</v>
      </c>
      <c r="F91" s="89" t="s">
        <v>552</v>
      </c>
      <c r="G91" s="129" t="s">
        <v>1118</v>
      </c>
      <c r="H91" s="89" t="s">
        <v>289</v>
      </c>
      <c r="I91" s="25" t="str">
        <f t="shared" si="15"/>
        <v>Reading Quantity</v>
      </c>
      <c r="J91" s="89" t="s">
        <v>289</v>
      </c>
      <c r="K91" s="25"/>
      <c r="L91" s="25" t="str">
        <f t="shared" si="16"/>
        <v>Quantity. Type</v>
      </c>
      <c r="M91" s="89"/>
      <c r="N91" s="25"/>
      <c r="O91" s="25"/>
      <c r="P91" s="25">
        <v>1</v>
      </c>
      <c r="Q91" s="89" t="s">
        <v>54</v>
      </c>
      <c r="R91" s="90" t="s">
        <v>556</v>
      </c>
      <c r="S91" s="30" t="s">
        <v>557</v>
      </c>
      <c r="T91" s="89"/>
      <c r="U91" s="89"/>
      <c r="V91" s="89"/>
      <c r="W91" s="89"/>
      <c r="X91" s="89"/>
      <c r="Y91" s="89"/>
      <c r="Z91" s="89"/>
      <c r="AA91" s="89"/>
      <c r="AB91" s="89"/>
      <c r="AC91" s="89"/>
      <c r="AD91" s="89"/>
      <c r="AE91" s="89"/>
      <c r="AF91" s="89"/>
      <c r="AG91" s="89"/>
      <c r="AH91" s="89" t="s">
        <v>558</v>
      </c>
      <c r="AI91" s="25">
        <v>1</v>
      </c>
      <c r="AJ91" s="89" t="s">
        <v>58</v>
      </c>
      <c r="AK91" s="90" t="s">
        <v>557</v>
      </c>
      <c r="AL91" s="30" t="s">
        <v>559</v>
      </c>
      <c r="AM91" s="89"/>
      <c r="AN91" s="27" t="s">
        <v>293</v>
      </c>
      <c r="AO91" s="89"/>
      <c r="AP91" s="89"/>
      <c r="AQ91" s="89"/>
      <c r="AR91" s="89"/>
      <c r="AS91" s="89"/>
      <c r="AT91" s="14"/>
    </row>
    <row r="92" spans="2:46" s="15" customFormat="1" ht="15" customHeight="1">
      <c r="B92" s="89" t="str">
        <f t="shared" si="14"/>
        <v>DeliveredQuantity</v>
      </c>
      <c r="C92" s="89" t="s">
        <v>560</v>
      </c>
      <c r="D92" s="89"/>
      <c r="E92" s="89" t="s">
        <v>511</v>
      </c>
      <c r="F92" s="89"/>
      <c r="G92" s="89" t="s">
        <v>450</v>
      </c>
      <c r="H92" s="89" t="s">
        <v>289</v>
      </c>
      <c r="I92" s="25" t="str">
        <f t="shared" si="15"/>
        <v>Delivered Quantity</v>
      </c>
      <c r="J92" s="89" t="s">
        <v>289</v>
      </c>
      <c r="K92" s="25"/>
      <c r="L92" s="25" t="str">
        <f t="shared" si="16"/>
        <v>Quantity. Type</v>
      </c>
      <c r="M92" s="89"/>
      <c r="N92" s="25"/>
      <c r="O92" s="25"/>
      <c r="P92" s="25">
        <v>1</v>
      </c>
      <c r="Q92" s="89" t="s">
        <v>54</v>
      </c>
      <c r="R92" s="90" t="s">
        <v>561</v>
      </c>
      <c r="S92" s="30" t="s">
        <v>452</v>
      </c>
      <c r="T92" s="89"/>
      <c r="U92" s="89"/>
      <c r="V92" s="89"/>
      <c r="W92" s="89"/>
      <c r="X92" s="89"/>
      <c r="Y92" s="89"/>
      <c r="Z92" s="89"/>
      <c r="AA92" s="89"/>
      <c r="AB92" s="89"/>
      <c r="AC92" s="89"/>
      <c r="AD92" s="89"/>
      <c r="AE92" s="89"/>
      <c r="AF92" s="89"/>
      <c r="AG92" s="89"/>
      <c r="AH92" s="89" t="s">
        <v>562</v>
      </c>
      <c r="AI92" s="25">
        <v>1</v>
      </c>
      <c r="AJ92" s="89" t="s">
        <v>58</v>
      </c>
      <c r="AK92" s="90" t="s">
        <v>452</v>
      </c>
      <c r="AL92" s="30" t="s">
        <v>563</v>
      </c>
      <c r="AM92" s="89"/>
      <c r="AN92" s="89" t="s">
        <v>293</v>
      </c>
      <c r="AO92" s="89"/>
      <c r="AP92" s="89"/>
      <c r="AQ92" s="89"/>
      <c r="AR92" s="89"/>
      <c r="AS92" s="89"/>
      <c r="AT92" s="14"/>
    </row>
    <row r="93" spans="2:46" s="15" customFormat="1" ht="12.75" customHeight="1">
      <c r="B93" s="16" t="str">
        <f>SUBSTITUTE(SUBSTITUTE(CONCATENATE(IF(D93="","",CONCATENATE(D93,"")),"",E93)," ",""),"'","")</f>
        <v>ConsumptionLine</v>
      </c>
      <c r="C93" s="17" t="s">
        <v>564</v>
      </c>
      <c r="D93" s="17"/>
      <c r="E93" s="17" t="s">
        <v>417</v>
      </c>
      <c r="F93" s="21"/>
      <c r="G93" s="21"/>
      <c r="H93" s="17"/>
      <c r="I93" s="17"/>
      <c r="J93" s="17"/>
      <c r="K93" s="17"/>
      <c r="L93" s="17"/>
      <c r="M93" s="17"/>
      <c r="N93" s="17"/>
      <c r="O93" s="17"/>
      <c r="P93" s="17"/>
      <c r="Q93" s="17" t="s">
        <v>46</v>
      </c>
      <c r="R93" s="18" t="s">
        <v>565</v>
      </c>
      <c r="S93" s="19"/>
      <c r="T93" s="18"/>
      <c r="U93" s="18"/>
      <c r="V93" s="18"/>
      <c r="W93" s="18"/>
      <c r="X93" s="18"/>
      <c r="Y93" s="18"/>
      <c r="Z93" s="18"/>
      <c r="AA93" s="18"/>
      <c r="AB93" s="18"/>
      <c r="AC93" s="18"/>
      <c r="AD93" s="18"/>
      <c r="AE93" s="18"/>
      <c r="AF93" s="18"/>
      <c r="AG93" s="18"/>
      <c r="AH93" s="92" t="s">
        <v>419</v>
      </c>
      <c r="AI93" s="17"/>
      <c r="AJ93" s="93"/>
      <c r="AK93" s="19"/>
      <c r="AL93" s="23" t="s">
        <v>420</v>
      </c>
      <c r="AM93" s="94"/>
      <c r="AN93" s="94"/>
      <c r="AO93" s="94"/>
      <c r="AP93" s="21"/>
      <c r="AQ93" s="94"/>
      <c r="AR93" s="21"/>
      <c r="AS93" s="94"/>
      <c r="AT93" s="14"/>
    </row>
    <row r="94" spans="2:46" s="15" customFormat="1" ht="12.75" customHeight="1">
      <c r="B94" s="89" t="str">
        <f>SUBSTITUTE(SUBSTITUTE(CONCATENATE(IF(F94="Universally Unique","UU",F94),IF(H94&lt;&gt;J94,I94,G94),CONCATENATE(IF(J94="Identifier","ID",IF(J94="Text","",J94))))," ",""),"'","")</f>
        <v>ID</v>
      </c>
      <c r="C94" s="89" t="s">
        <v>566</v>
      </c>
      <c r="D94" s="89"/>
      <c r="E94" s="89" t="s">
        <v>417</v>
      </c>
      <c r="F94" s="89"/>
      <c r="G94" s="89"/>
      <c r="H94" s="27" t="s">
        <v>52</v>
      </c>
      <c r="I94" s="25" t="str">
        <f>IF(G94&lt;&gt;"",CONCATENATE(G94," ",H94),H94)</f>
        <v>Identifier</v>
      </c>
      <c r="J94" s="27" t="s">
        <v>52</v>
      </c>
      <c r="K94" s="25"/>
      <c r="L94" s="25" t="str">
        <f>IF(K94&lt;&gt;"",CONCATENATE(K94,"_ ",J94,". Type"),CONCATENATE(J94,". Type"))</f>
        <v>Identifier. Type</v>
      </c>
      <c r="M94" s="89"/>
      <c r="N94" s="25"/>
      <c r="O94" s="25"/>
      <c r="P94" s="89">
        <v>1</v>
      </c>
      <c r="Q94" s="89" t="s">
        <v>54</v>
      </c>
      <c r="R94" s="90" t="s">
        <v>567</v>
      </c>
      <c r="S94" s="30" t="s">
        <v>568</v>
      </c>
      <c r="T94" s="89"/>
      <c r="U94" s="89"/>
      <c r="V94" s="89"/>
      <c r="W94" s="89"/>
      <c r="X94" s="89"/>
      <c r="Y94" s="89"/>
      <c r="Z94" s="89"/>
      <c r="AA94" s="89"/>
      <c r="AB94" s="89"/>
      <c r="AC94" s="89"/>
      <c r="AD94" s="89"/>
      <c r="AE94" s="89"/>
      <c r="AF94" s="89"/>
      <c r="AG94" s="89"/>
      <c r="AH94" s="89" t="s">
        <v>76</v>
      </c>
      <c r="AI94" s="89">
        <v>1</v>
      </c>
      <c r="AJ94" s="89" t="s">
        <v>58</v>
      </c>
      <c r="AK94" s="103" t="s">
        <v>568</v>
      </c>
      <c r="AL94" s="30" t="s">
        <v>569</v>
      </c>
      <c r="AM94" s="89"/>
      <c r="AN94" s="89"/>
      <c r="AO94" s="89"/>
      <c r="AP94" s="89"/>
      <c r="AQ94" s="89"/>
      <c r="AR94" s="89"/>
      <c r="AS94" s="89"/>
      <c r="AT94" s="14"/>
    </row>
    <row r="95" spans="1:46" s="15" customFormat="1" ht="12.75" customHeight="1">
      <c r="A95" s="15" t="s">
        <v>570</v>
      </c>
      <c r="B95" s="89" t="str">
        <f>SUBSTITUTE(SUBSTITUTE(CONCATENATE(IF(F95="Universally Unique","UU",F95),IF(H95&lt;&gt;J95,I95,G95),CONCATENATE(IF(J95="Identifier","ID",IF(J95="Text","",J95))))," ",""),"'","")</f>
        <v>ParentDocumentLineReferenceID</v>
      </c>
      <c r="C95" s="129" t="s">
        <v>1125</v>
      </c>
      <c r="D95" s="89"/>
      <c r="E95" s="89" t="s">
        <v>417</v>
      </c>
      <c r="F95" s="129" t="s">
        <v>1123</v>
      </c>
      <c r="G95" s="129" t="s">
        <v>1124</v>
      </c>
      <c r="H95" s="89" t="s">
        <v>52</v>
      </c>
      <c r="I95" s="25" t="str">
        <f>IF(G95&lt;&gt;"",CONCATENATE(G95," ",H95),H95)</f>
        <v>Line Reference Identifier</v>
      </c>
      <c r="J95" s="89" t="s">
        <v>52</v>
      </c>
      <c r="K95" s="25"/>
      <c r="L95" s="25" t="str">
        <f>IF(K95&lt;&gt;"",CONCATENATE(K95,"_ ",J95,". Type"),CONCATENATE(J95,". Type"))</f>
        <v>Identifier. Type</v>
      </c>
      <c r="M95" s="89"/>
      <c r="N95" s="25"/>
      <c r="O95" s="25"/>
      <c r="P95" s="89" t="s">
        <v>53</v>
      </c>
      <c r="Q95" s="89" t="s">
        <v>54</v>
      </c>
      <c r="R95" s="27" t="s">
        <v>571</v>
      </c>
      <c r="S95" s="30" t="s">
        <v>306</v>
      </c>
      <c r="T95" s="89"/>
      <c r="U95" s="89"/>
      <c r="V95" s="89"/>
      <c r="W95" s="89"/>
      <c r="X95" s="89"/>
      <c r="Y95" s="89"/>
      <c r="Z95" s="89"/>
      <c r="AA95" s="89"/>
      <c r="AB95" s="89"/>
      <c r="AC95" s="89"/>
      <c r="AD95" s="89"/>
      <c r="AE95" s="89"/>
      <c r="AF95" s="89"/>
      <c r="AG95" s="89"/>
      <c r="AH95" s="89" t="s">
        <v>572</v>
      </c>
      <c r="AI95" s="89" t="s">
        <v>53</v>
      </c>
      <c r="AJ95" s="89" t="s">
        <v>58</v>
      </c>
      <c r="AK95" s="89" t="s">
        <v>573</v>
      </c>
      <c r="AL95" s="30" t="s">
        <v>574</v>
      </c>
      <c r="AM95" s="89"/>
      <c r="AN95" s="89"/>
      <c r="AO95" s="89"/>
      <c r="AP95" s="89"/>
      <c r="AQ95" s="89"/>
      <c r="AR95" s="89"/>
      <c r="AS95" s="89"/>
      <c r="AT95" s="14"/>
    </row>
    <row r="96" spans="2:46" s="15" customFormat="1" ht="12.75" customHeight="1">
      <c r="B96" s="89" t="str">
        <f>SUBSTITUTE(SUBSTITUTE(CONCATENATE(IF(F96="Universally Unique","UU",F96),IF(H96&lt;&gt;J96,I96,G96),CONCATENATE(IF(J96="Identifier","ID",IF(J96="Text","",J96))))," ",""),"'","")</f>
        <v>InvoicedQuantity</v>
      </c>
      <c r="C96" s="89" t="s">
        <v>575</v>
      </c>
      <c r="D96" s="89"/>
      <c r="E96" s="89" t="s">
        <v>417</v>
      </c>
      <c r="F96" s="89"/>
      <c r="G96" s="89" t="s">
        <v>576</v>
      </c>
      <c r="H96" s="89" t="s">
        <v>289</v>
      </c>
      <c r="I96" s="25" t="str">
        <f>IF(G96&lt;&gt;"",CONCATENATE(G96," ",H96),H96)</f>
        <v>Invoiced Quantity</v>
      </c>
      <c r="J96" s="89" t="s">
        <v>289</v>
      </c>
      <c r="K96" s="25"/>
      <c r="L96" s="25" t="str">
        <f>IF(K96&lt;&gt;"",CONCATENATE(K96,"_ ",J96,". Type"),CONCATENATE(J96,". Type"))</f>
        <v>Quantity. Type</v>
      </c>
      <c r="M96" s="89"/>
      <c r="N96" s="25"/>
      <c r="O96" s="25"/>
      <c r="P96" s="89">
        <v>1</v>
      </c>
      <c r="Q96" s="89" t="s">
        <v>54</v>
      </c>
      <c r="R96" s="90" t="s">
        <v>577</v>
      </c>
      <c r="S96" s="30" t="s">
        <v>578</v>
      </c>
      <c r="T96" s="89"/>
      <c r="U96" s="89"/>
      <c r="V96" s="89"/>
      <c r="W96" s="89"/>
      <c r="X96" s="89"/>
      <c r="Y96" s="89"/>
      <c r="Z96" s="89"/>
      <c r="AA96" s="89"/>
      <c r="AB96" s="89"/>
      <c r="AC96" s="89"/>
      <c r="AD96" s="89"/>
      <c r="AE96" s="89"/>
      <c r="AF96" s="89"/>
      <c r="AG96" s="89"/>
      <c r="AH96" s="89" t="s">
        <v>579</v>
      </c>
      <c r="AI96" s="89">
        <v>1</v>
      </c>
      <c r="AJ96" s="89" t="s">
        <v>58</v>
      </c>
      <c r="AK96" s="103" t="s">
        <v>578</v>
      </c>
      <c r="AL96" s="30" t="s">
        <v>580</v>
      </c>
      <c r="AM96" s="89"/>
      <c r="AN96" s="27" t="s">
        <v>293</v>
      </c>
      <c r="AO96" s="89"/>
      <c r="AP96" s="89"/>
      <c r="AQ96" s="89"/>
      <c r="AR96" s="89"/>
      <c r="AS96" s="89"/>
      <c r="AT96" s="14"/>
    </row>
    <row r="97" spans="2:46" s="15" customFormat="1" ht="12.75" customHeight="1">
      <c r="B97" s="89" t="str">
        <f>SUBSTITUTE(SUBSTITUTE(CONCATENATE(IF(F97="Universally Unique","UU",F97),IF(H97&lt;&gt;J97,I97,G97),CONCATENATE(IF(J97="Identifier","ID",IF(J97="Text","",J97))))," ",""),"'","")</f>
        <v>LineExtensionAmount</v>
      </c>
      <c r="C97" s="129" t="s">
        <v>1126</v>
      </c>
      <c r="D97" s="89"/>
      <c r="E97" s="89" t="s">
        <v>417</v>
      </c>
      <c r="F97" s="89"/>
      <c r="G97" s="89" t="s">
        <v>581</v>
      </c>
      <c r="H97" s="89" t="s">
        <v>394</v>
      </c>
      <c r="I97" s="25" t="str">
        <f>IF(G97&lt;&gt;"",CONCATENATE(G97," ",H97),H97)</f>
        <v>Line Extension Amount</v>
      </c>
      <c r="J97" s="89" t="s">
        <v>394</v>
      </c>
      <c r="K97" s="25"/>
      <c r="L97" s="25" t="str">
        <f>IF(K97&lt;&gt;"",CONCATENATE(K97,"_ ",J97,". Type"),CONCATENATE(J97,". Type"))</f>
        <v>Amount. Type</v>
      </c>
      <c r="M97" s="89"/>
      <c r="N97" s="25"/>
      <c r="O97" s="25"/>
      <c r="P97" s="89">
        <v>1</v>
      </c>
      <c r="Q97" s="89" t="s">
        <v>54</v>
      </c>
      <c r="R97" s="90" t="s">
        <v>582</v>
      </c>
      <c r="S97" s="30" t="s">
        <v>583</v>
      </c>
      <c r="T97" s="89"/>
      <c r="U97" s="89"/>
      <c r="V97" s="89"/>
      <c r="W97" s="89"/>
      <c r="X97" s="89"/>
      <c r="Y97" s="89"/>
      <c r="Z97" s="89"/>
      <c r="AA97" s="89"/>
      <c r="AB97" s="89"/>
      <c r="AC97" s="89"/>
      <c r="AD97" s="89"/>
      <c r="AE97" s="89"/>
      <c r="AF97" s="89"/>
      <c r="AG97" s="89"/>
      <c r="AH97" s="89" t="s">
        <v>584</v>
      </c>
      <c r="AI97" s="89">
        <v>1</v>
      </c>
      <c r="AJ97" s="89" t="s">
        <v>58</v>
      </c>
      <c r="AK97" s="103" t="s">
        <v>583</v>
      </c>
      <c r="AL97" s="27" t="s">
        <v>585</v>
      </c>
      <c r="AM97" s="89"/>
      <c r="AN97" s="89"/>
      <c r="AO97" s="89"/>
      <c r="AP97" s="89"/>
      <c r="AQ97" s="89"/>
      <c r="AR97" s="89"/>
      <c r="AS97" s="89"/>
      <c r="AT97" s="14"/>
    </row>
    <row r="98" spans="2:46" s="15" customFormat="1" ht="12.75" customHeight="1">
      <c r="B98" s="50" t="str">
        <f aca="true" t="shared" si="17" ref="B98:B104">SUBSTITUTE(SUBSTITUTE(CONCATENATE(IF(F98="Universally Unique","UU",F98),G98,IF(I98&lt;&gt;J98,I98,""),CONCATENATE(IF(J98="Identifier","ID",IF(J98="Text","",J98))))," ",""),"'","")</f>
        <v>Period</v>
      </c>
      <c r="C98" s="79" t="s">
        <v>586</v>
      </c>
      <c r="D98" s="79"/>
      <c r="E98" s="79" t="s">
        <v>417</v>
      </c>
      <c r="F98" s="79"/>
      <c r="G98" s="79"/>
      <c r="H98" s="79"/>
      <c r="I98" s="50" t="str">
        <f aca="true" t="shared" si="18" ref="I98:I104">N98</f>
        <v>Period</v>
      </c>
      <c r="J98" s="50" t="str">
        <f aca="true" t="shared" si="19" ref="J98:J104">N98</f>
        <v>Period</v>
      </c>
      <c r="K98" s="79"/>
      <c r="L98" s="60"/>
      <c r="M98" s="79"/>
      <c r="N98" s="79" t="s">
        <v>319</v>
      </c>
      <c r="O98" s="79"/>
      <c r="P98" s="83" t="s">
        <v>53</v>
      </c>
      <c r="Q98" s="79" t="s">
        <v>149</v>
      </c>
      <c r="R98" s="79" t="s">
        <v>587</v>
      </c>
      <c r="S98" s="81"/>
      <c r="T98" s="50"/>
      <c r="U98" s="50"/>
      <c r="V98" s="50"/>
      <c r="W98" s="50"/>
      <c r="X98" s="50"/>
      <c r="Y98" s="50"/>
      <c r="Z98" s="50"/>
      <c r="AA98" s="50"/>
      <c r="AB98" s="50"/>
      <c r="AC98" s="50"/>
      <c r="AD98" s="50"/>
      <c r="AE98" s="50"/>
      <c r="AF98" s="50"/>
      <c r="AG98" s="50"/>
      <c r="AH98" s="82" t="s">
        <v>588</v>
      </c>
      <c r="AI98" s="83" t="s">
        <v>53</v>
      </c>
      <c r="AJ98" s="83" t="s">
        <v>58</v>
      </c>
      <c r="AK98" s="81"/>
      <c r="AL98" s="84" t="s">
        <v>589</v>
      </c>
      <c r="AM98" s="67"/>
      <c r="AN98" s="67"/>
      <c r="AO98" s="67"/>
      <c r="AP98" s="60"/>
      <c r="AQ98" s="85"/>
      <c r="AR98" s="67"/>
      <c r="AS98" s="67"/>
      <c r="AT98" s="14"/>
    </row>
    <row r="99" spans="2:46" s="15" customFormat="1" ht="12.75" customHeight="1">
      <c r="B99" s="50" t="str">
        <f t="shared" si="17"/>
        <v>Delivery</v>
      </c>
      <c r="C99" s="50" t="s">
        <v>590</v>
      </c>
      <c r="D99" s="69"/>
      <c r="E99" s="79" t="s">
        <v>417</v>
      </c>
      <c r="F99" s="69"/>
      <c r="G99" s="69"/>
      <c r="H99" s="69"/>
      <c r="I99" s="50" t="str">
        <f t="shared" si="18"/>
        <v>Delivery</v>
      </c>
      <c r="J99" s="50" t="str">
        <f t="shared" si="19"/>
        <v>Delivery</v>
      </c>
      <c r="K99" s="50"/>
      <c r="L99" s="69"/>
      <c r="M99" s="69"/>
      <c r="N99" s="70" t="s">
        <v>591</v>
      </c>
      <c r="O99" s="69"/>
      <c r="P99" s="68" t="s">
        <v>122</v>
      </c>
      <c r="Q99" s="69" t="s">
        <v>149</v>
      </c>
      <c r="R99" s="64" t="s">
        <v>592</v>
      </c>
      <c r="S99" s="84"/>
      <c r="T99" s="72"/>
      <c r="U99" s="73"/>
      <c r="V99" s="69"/>
      <c r="W99" s="69"/>
      <c r="X99" s="69"/>
      <c r="Y99" s="69"/>
      <c r="Z99" s="69"/>
      <c r="AA99" s="69"/>
      <c r="AB99" s="69"/>
      <c r="AC99" s="69"/>
      <c r="AD99" s="69"/>
      <c r="AE99" s="69"/>
      <c r="AF99" s="69"/>
      <c r="AG99" s="50"/>
      <c r="AH99" s="68" t="s">
        <v>593</v>
      </c>
      <c r="AI99" s="68" t="s">
        <v>122</v>
      </c>
      <c r="AJ99" s="83" t="s">
        <v>58</v>
      </c>
      <c r="AK99" s="84"/>
      <c r="AL99" s="79" t="s">
        <v>594</v>
      </c>
      <c r="AM99" s="67"/>
      <c r="AN99" s="67"/>
      <c r="AO99" s="67"/>
      <c r="AP99" s="67"/>
      <c r="AQ99" s="67"/>
      <c r="AR99" s="67"/>
      <c r="AS99" s="67"/>
      <c r="AT99" s="14"/>
    </row>
    <row r="100" spans="2:46" s="15" customFormat="1" ht="12.75" customHeight="1">
      <c r="B100" s="50" t="str">
        <f t="shared" si="17"/>
        <v>AllowanceCharge</v>
      </c>
      <c r="C100" s="50" t="s">
        <v>595</v>
      </c>
      <c r="D100" s="69"/>
      <c r="E100" s="79" t="s">
        <v>417</v>
      </c>
      <c r="F100" s="69"/>
      <c r="G100" s="69"/>
      <c r="H100" s="69"/>
      <c r="I100" s="50" t="str">
        <f t="shared" si="18"/>
        <v>Allowance Charge</v>
      </c>
      <c r="J100" s="50" t="str">
        <f t="shared" si="19"/>
        <v>Allowance Charge</v>
      </c>
      <c r="K100" s="50"/>
      <c r="L100" s="69"/>
      <c r="M100" s="69"/>
      <c r="N100" s="70" t="s">
        <v>324</v>
      </c>
      <c r="O100" s="69"/>
      <c r="P100" s="68" t="s">
        <v>122</v>
      </c>
      <c r="Q100" s="69" t="s">
        <v>149</v>
      </c>
      <c r="R100" s="64" t="s">
        <v>596</v>
      </c>
      <c r="S100" s="84"/>
      <c r="T100" s="64"/>
      <c r="U100" s="73"/>
      <c r="V100" s="72"/>
      <c r="W100" s="71"/>
      <c r="X100" s="69"/>
      <c r="Y100" s="69"/>
      <c r="Z100" s="69"/>
      <c r="AA100" s="69"/>
      <c r="AB100" s="69"/>
      <c r="AC100" s="69"/>
      <c r="AD100" s="69"/>
      <c r="AE100" s="69"/>
      <c r="AF100" s="69"/>
      <c r="AG100" s="50"/>
      <c r="AH100" s="68" t="s">
        <v>326</v>
      </c>
      <c r="AI100" s="68" t="s">
        <v>122</v>
      </c>
      <c r="AJ100" s="83" t="s">
        <v>58</v>
      </c>
      <c r="AK100" s="84"/>
      <c r="AL100" s="79" t="s">
        <v>597</v>
      </c>
      <c r="AM100" s="67"/>
      <c r="AN100" s="67"/>
      <c r="AO100" s="67"/>
      <c r="AP100" s="67"/>
      <c r="AQ100" s="67"/>
      <c r="AR100" s="67"/>
      <c r="AS100" s="67"/>
      <c r="AT100" s="14"/>
    </row>
    <row r="101" spans="2:46" s="15" customFormat="1" ht="12.75" customHeight="1">
      <c r="B101" s="50" t="str">
        <f t="shared" si="17"/>
        <v>TaxTotal</v>
      </c>
      <c r="C101" s="79" t="s">
        <v>598</v>
      </c>
      <c r="D101" s="79"/>
      <c r="E101" s="79" t="s">
        <v>417</v>
      </c>
      <c r="F101" s="79"/>
      <c r="G101" s="79"/>
      <c r="H101" s="79"/>
      <c r="I101" s="50" t="str">
        <f t="shared" si="18"/>
        <v>Tax Total</v>
      </c>
      <c r="J101" s="50" t="str">
        <f t="shared" si="19"/>
        <v>Tax Total</v>
      </c>
      <c r="K101" s="79"/>
      <c r="L101" s="60"/>
      <c r="M101" s="79"/>
      <c r="N101" s="79" t="s">
        <v>329</v>
      </c>
      <c r="O101" s="79"/>
      <c r="P101" s="83" t="s">
        <v>122</v>
      </c>
      <c r="Q101" s="79" t="s">
        <v>149</v>
      </c>
      <c r="R101" s="79" t="s">
        <v>330</v>
      </c>
      <c r="S101" s="81"/>
      <c r="T101" s="50"/>
      <c r="U101" s="50"/>
      <c r="V101" s="50"/>
      <c r="W101" s="50"/>
      <c r="X101" s="50"/>
      <c r="Y101" s="50"/>
      <c r="Z101" s="50"/>
      <c r="AA101" s="50"/>
      <c r="AB101" s="50"/>
      <c r="AC101" s="50"/>
      <c r="AD101" s="50"/>
      <c r="AE101" s="50"/>
      <c r="AF101" s="50"/>
      <c r="AG101" s="50"/>
      <c r="AH101" s="82" t="s">
        <v>331</v>
      </c>
      <c r="AI101" s="83" t="s">
        <v>122</v>
      </c>
      <c r="AJ101" s="83" t="s">
        <v>58</v>
      </c>
      <c r="AK101" s="81"/>
      <c r="AL101" s="84" t="s">
        <v>599</v>
      </c>
      <c r="AM101" s="67"/>
      <c r="AN101" s="67"/>
      <c r="AO101" s="67"/>
      <c r="AP101" s="60"/>
      <c r="AQ101" s="85"/>
      <c r="AR101" s="67" t="s">
        <v>333</v>
      </c>
      <c r="AS101" s="67"/>
      <c r="AT101" s="14"/>
    </row>
    <row r="102" spans="2:46" s="15" customFormat="1" ht="12.75" customHeight="1">
      <c r="B102" s="50" t="str">
        <f t="shared" si="17"/>
        <v>UtilityItem</v>
      </c>
      <c r="C102" s="79" t="s">
        <v>1127</v>
      </c>
      <c r="D102" s="79"/>
      <c r="E102" s="79" t="s">
        <v>417</v>
      </c>
      <c r="F102" s="79"/>
      <c r="G102" s="79"/>
      <c r="H102" s="79"/>
      <c r="I102" s="50" t="str">
        <f t="shared" si="18"/>
        <v>Utility Item</v>
      </c>
      <c r="J102" s="50" t="str">
        <f t="shared" si="19"/>
        <v>Utility Item</v>
      </c>
      <c r="K102" s="79"/>
      <c r="L102" s="60"/>
      <c r="M102" s="79"/>
      <c r="N102" s="79" t="s">
        <v>600</v>
      </c>
      <c r="O102" s="79"/>
      <c r="P102" s="79">
        <v>1</v>
      </c>
      <c r="Q102" s="79" t="s">
        <v>149</v>
      </c>
      <c r="R102" s="79" t="s">
        <v>601</v>
      </c>
      <c r="S102" s="81"/>
      <c r="T102" s="50"/>
      <c r="U102" s="50"/>
      <c r="V102" s="50"/>
      <c r="W102" s="50"/>
      <c r="X102" s="50"/>
      <c r="Y102" s="50"/>
      <c r="Z102" s="50"/>
      <c r="AA102" s="50"/>
      <c r="AB102" s="50"/>
      <c r="AC102" s="50"/>
      <c r="AD102" s="50"/>
      <c r="AE102" s="50"/>
      <c r="AF102" s="50"/>
      <c r="AG102" s="50"/>
      <c r="AH102" s="82" t="s">
        <v>602</v>
      </c>
      <c r="AI102" s="79">
        <v>1</v>
      </c>
      <c r="AJ102" s="83" t="s">
        <v>58</v>
      </c>
      <c r="AK102" s="81"/>
      <c r="AL102" s="84" t="s">
        <v>603</v>
      </c>
      <c r="AM102" s="67"/>
      <c r="AN102" s="67"/>
      <c r="AO102" s="67"/>
      <c r="AP102" s="60"/>
      <c r="AQ102" s="85"/>
      <c r="AR102" s="67"/>
      <c r="AS102" s="67"/>
      <c r="AT102" s="14"/>
    </row>
    <row r="103" spans="2:46" s="15" customFormat="1" ht="12.75" customHeight="1">
      <c r="B103" s="50" t="str">
        <f t="shared" si="17"/>
        <v>Price</v>
      </c>
      <c r="C103" s="79" t="s">
        <v>604</v>
      </c>
      <c r="D103" s="79"/>
      <c r="E103" s="79" t="s">
        <v>417</v>
      </c>
      <c r="F103" s="79"/>
      <c r="G103" s="79"/>
      <c r="H103" s="79"/>
      <c r="I103" s="50" t="str">
        <f t="shared" si="18"/>
        <v>Price</v>
      </c>
      <c r="J103" s="50" t="str">
        <f t="shared" si="19"/>
        <v>Price</v>
      </c>
      <c r="K103" s="79"/>
      <c r="L103" s="60"/>
      <c r="M103" s="79"/>
      <c r="N103" s="79" t="s">
        <v>605</v>
      </c>
      <c r="O103" s="79"/>
      <c r="P103" s="79" t="s">
        <v>53</v>
      </c>
      <c r="Q103" s="79" t="s">
        <v>149</v>
      </c>
      <c r="R103" s="79" t="s">
        <v>606</v>
      </c>
      <c r="S103" s="81"/>
      <c r="T103" s="50"/>
      <c r="U103" s="50"/>
      <c r="V103" s="50"/>
      <c r="W103" s="50"/>
      <c r="X103" s="50"/>
      <c r="Y103" s="50"/>
      <c r="Z103" s="50"/>
      <c r="AA103" s="50"/>
      <c r="AB103" s="50"/>
      <c r="AC103" s="50"/>
      <c r="AD103" s="50"/>
      <c r="AE103" s="50"/>
      <c r="AF103" s="50"/>
      <c r="AG103" s="50"/>
      <c r="AH103" s="82" t="s">
        <v>607</v>
      </c>
      <c r="AI103" s="79" t="s">
        <v>53</v>
      </c>
      <c r="AJ103" s="83" t="s">
        <v>58</v>
      </c>
      <c r="AK103" s="81"/>
      <c r="AL103" s="84" t="s">
        <v>608</v>
      </c>
      <c r="AM103" s="67"/>
      <c r="AN103" s="67"/>
      <c r="AO103" s="67"/>
      <c r="AP103" s="60"/>
      <c r="AQ103" s="85"/>
      <c r="AR103" s="67" t="s">
        <v>609</v>
      </c>
      <c r="AS103" s="67"/>
      <c r="AT103" s="14"/>
    </row>
    <row r="104" spans="1:46" s="15" customFormat="1" ht="12.75" customHeight="1">
      <c r="A104" s="15" t="s">
        <v>610</v>
      </c>
      <c r="B104" s="50" t="str">
        <f t="shared" si="17"/>
        <v>UnstructuredPrice</v>
      </c>
      <c r="C104" s="79" t="s">
        <v>611</v>
      </c>
      <c r="D104" s="79"/>
      <c r="E104" s="79" t="s">
        <v>417</v>
      </c>
      <c r="F104" s="60"/>
      <c r="G104" s="79"/>
      <c r="H104" s="79"/>
      <c r="I104" s="50" t="str">
        <f t="shared" si="18"/>
        <v>Unstructured Price</v>
      </c>
      <c r="J104" s="50" t="str">
        <f t="shared" si="19"/>
        <v>Unstructured Price</v>
      </c>
      <c r="K104" s="79"/>
      <c r="L104" s="60"/>
      <c r="M104" s="79"/>
      <c r="N104" s="79" t="s">
        <v>612</v>
      </c>
      <c r="O104" s="79"/>
      <c r="P104" s="79" t="s">
        <v>53</v>
      </c>
      <c r="Q104" s="79" t="s">
        <v>149</v>
      </c>
      <c r="R104" s="84" t="s">
        <v>613</v>
      </c>
      <c r="S104" s="81"/>
      <c r="T104" s="50"/>
      <c r="U104" s="50"/>
      <c r="V104" s="50"/>
      <c r="W104" s="50"/>
      <c r="X104" s="50"/>
      <c r="Y104" s="50"/>
      <c r="Z104" s="50"/>
      <c r="AA104" s="50"/>
      <c r="AB104" s="50"/>
      <c r="AC104" s="50"/>
      <c r="AD104" s="50"/>
      <c r="AE104" s="50"/>
      <c r="AF104" s="50"/>
      <c r="AG104" s="50"/>
      <c r="AH104" s="82" t="s">
        <v>614</v>
      </c>
      <c r="AI104" s="79" t="s">
        <v>53</v>
      </c>
      <c r="AJ104" s="83" t="s">
        <v>58</v>
      </c>
      <c r="AK104" s="81"/>
      <c r="AL104" s="84" t="s">
        <v>615</v>
      </c>
      <c r="AM104" s="67"/>
      <c r="AN104" s="67"/>
      <c r="AO104" s="67"/>
      <c r="AP104" s="60"/>
      <c r="AQ104" s="85"/>
      <c r="AR104" s="67" t="s">
        <v>609</v>
      </c>
      <c r="AS104" s="67"/>
      <c r="AT104" s="14"/>
    </row>
    <row r="105" spans="2:46" s="15" customFormat="1" ht="12.75" customHeight="1">
      <c r="B105" s="16" t="str">
        <f>SUBSTITUTE(SUBSTITUTE(CONCATENATE(IF(D105="","",CONCATENATE(D105,"")),"",E105)," ",""),"'","")</f>
        <v>UtilityItem</v>
      </c>
      <c r="C105" s="17" t="s">
        <v>616</v>
      </c>
      <c r="D105" s="17"/>
      <c r="E105" s="17" t="s">
        <v>600</v>
      </c>
      <c r="F105" s="17"/>
      <c r="G105" s="17"/>
      <c r="H105" s="17"/>
      <c r="I105" s="17"/>
      <c r="J105" s="17"/>
      <c r="K105" s="17"/>
      <c r="L105" s="17"/>
      <c r="M105" s="17"/>
      <c r="N105" s="17"/>
      <c r="O105" s="17"/>
      <c r="P105" s="17"/>
      <c r="Q105" s="17" t="s">
        <v>46</v>
      </c>
      <c r="R105" s="18" t="s">
        <v>601</v>
      </c>
      <c r="S105" s="19"/>
      <c r="T105" s="18"/>
      <c r="U105" s="18"/>
      <c r="V105" s="18"/>
      <c r="W105" s="18"/>
      <c r="X105" s="18"/>
      <c r="Y105" s="18"/>
      <c r="Z105" s="18"/>
      <c r="AA105" s="18"/>
      <c r="AB105" s="18"/>
      <c r="AC105" s="18"/>
      <c r="AD105" s="18"/>
      <c r="AE105" s="18"/>
      <c r="AF105" s="18"/>
      <c r="AG105" s="18"/>
      <c r="AH105" s="92" t="s">
        <v>602</v>
      </c>
      <c r="AI105" s="17"/>
      <c r="AJ105" s="93"/>
      <c r="AK105" s="19"/>
      <c r="AL105" s="23" t="s">
        <v>617</v>
      </c>
      <c r="AM105" s="94"/>
      <c r="AN105" s="94"/>
      <c r="AO105" s="94"/>
      <c r="AP105" s="21"/>
      <c r="AQ105" s="94"/>
      <c r="AR105" s="21"/>
      <c r="AS105" s="94"/>
      <c r="AT105" s="14"/>
    </row>
    <row r="106" spans="1:46" s="15" customFormat="1" ht="12.75" customHeight="1">
      <c r="A106" s="15" t="s">
        <v>618</v>
      </c>
      <c r="B106" s="89" t="str">
        <f aca="true" t="shared" si="20" ref="B106:B118">SUBSTITUTE(SUBSTITUTE(CONCATENATE(IF(F106="Universally Unique","UU",F106),IF(H106&lt;&gt;J106,I106,G106),CONCATENATE(IF(J106="Identifier","ID",IF(J106="Text","",J106))))," ",""),"'","")</f>
        <v>ID</v>
      </c>
      <c r="C106" s="89" t="s">
        <v>619</v>
      </c>
      <c r="D106" s="89"/>
      <c r="E106" s="89" t="s">
        <v>600</v>
      </c>
      <c r="F106" s="89"/>
      <c r="G106" s="89"/>
      <c r="H106" s="27" t="s">
        <v>52</v>
      </c>
      <c r="I106" s="25" t="str">
        <f aca="true" t="shared" si="21" ref="I106:I118">IF(G106&lt;&gt;"",CONCATENATE(G106," ",H106),H106)</f>
        <v>Identifier</v>
      </c>
      <c r="J106" s="27" t="s">
        <v>52</v>
      </c>
      <c r="K106" s="25"/>
      <c r="L106" s="25" t="str">
        <f aca="true" t="shared" si="22" ref="L106:L118">IF(K106&lt;&gt;"",CONCATENATE(K106,"_ ",J106,". Type"),CONCATENATE(J106,". Type"))</f>
        <v>Identifier. Type</v>
      </c>
      <c r="M106" s="89"/>
      <c r="N106" s="25"/>
      <c r="O106" s="25"/>
      <c r="P106" s="89">
        <v>1</v>
      </c>
      <c r="Q106" s="89" t="s">
        <v>54</v>
      </c>
      <c r="R106" s="90" t="s">
        <v>620</v>
      </c>
      <c r="S106" s="30" t="s">
        <v>568</v>
      </c>
      <c r="T106" s="89"/>
      <c r="U106" s="89"/>
      <c r="V106" s="89"/>
      <c r="W106" s="89"/>
      <c r="X106" s="89"/>
      <c r="Y106" s="89"/>
      <c r="Z106" s="89"/>
      <c r="AA106" s="89"/>
      <c r="AB106" s="89"/>
      <c r="AC106" s="89"/>
      <c r="AD106" s="89"/>
      <c r="AE106" s="89"/>
      <c r="AF106" s="89"/>
      <c r="AG106" s="89"/>
      <c r="AH106" s="89" t="s">
        <v>76</v>
      </c>
      <c r="AI106" s="89">
        <v>1</v>
      </c>
      <c r="AJ106" s="89" t="s">
        <v>58</v>
      </c>
      <c r="AK106" s="103" t="s">
        <v>568</v>
      </c>
      <c r="AL106" s="30" t="s">
        <v>621</v>
      </c>
      <c r="AM106" s="89"/>
      <c r="AN106" s="89"/>
      <c r="AO106" s="89"/>
      <c r="AP106" s="89"/>
      <c r="AQ106" s="89"/>
      <c r="AR106" s="89"/>
      <c r="AS106" s="89"/>
      <c r="AT106" s="14"/>
    </row>
    <row r="107" spans="1:46" s="15" customFormat="1" ht="12.75" customHeight="1">
      <c r="A107" s="15" t="s">
        <v>622</v>
      </c>
      <c r="B107" s="89" t="str">
        <f t="shared" si="20"/>
        <v>SubscriberID</v>
      </c>
      <c r="C107" s="89" t="s">
        <v>623</v>
      </c>
      <c r="D107" s="89"/>
      <c r="E107" s="89" t="s">
        <v>600</v>
      </c>
      <c r="F107" s="89"/>
      <c r="G107" s="89" t="s">
        <v>189</v>
      </c>
      <c r="H107" s="27" t="s">
        <v>52</v>
      </c>
      <c r="I107" s="25" t="str">
        <f t="shared" si="21"/>
        <v>Subscriber Identifier</v>
      </c>
      <c r="J107" s="27" t="s">
        <v>52</v>
      </c>
      <c r="K107" s="25"/>
      <c r="L107" s="25" t="str">
        <f t="shared" si="22"/>
        <v>Identifier. Type</v>
      </c>
      <c r="M107" s="89"/>
      <c r="N107" s="25"/>
      <c r="O107" s="25"/>
      <c r="P107" s="89" t="s">
        <v>53</v>
      </c>
      <c r="Q107" s="89" t="s">
        <v>54</v>
      </c>
      <c r="R107" s="90" t="s">
        <v>436</v>
      </c>
      <c r="S107" s="103" t="s">
        <v>437</v>
      </c>
      <c r="T107" s="89"/>
      <c r="U107" s="89"/>
      <c r="V107" s="89"/>
      <c r="W107" s="89"/>
      <c r="X107" s="89"/>
      <c r="Y107" s="89"/>
      <c r="Z107" s="89"/>
      <c r="AA107" s="89"/>
      <c r="AB107" s="89"/>
      <c r="AC107" s="89"/>
      <c r="AD107" s="89"/>
      <c r="AE107" s="89"/>
      <c r="AF107" s="89"/>
      <c r="AG107" s="89"/>
      <c r="AH107" s="89" t="s">
        <v>438</v>
      </c>
      <c r="AI107" s="89" t="s">
        <v>53</v>
      </c>
      <c r="AJ107" s="89" t="s">
        <v>58</v>
      </c>
      <c r="AK107" s="103" t="s">
        <v>437</v>
      </c>
      <c r="AL107" s="30" t="s">
        <v>439</v>
      </c>
      <c r="AM107" s="89"/>
      <c r="AN107" s="89"/>
      <c r="AO107" s="89"/>
      <c r="AP107" s="89"/>
      <c r="AQ107" s="89"/>
      <c r="AR107" s="89"/>
      <c r="AS107" s="89"/>
      <c r="AT107" s="14"/>
    </row>
    <row r="108" spans="2:46" s="15" customFormat="1" ht="12.75" customHeight="1">
      <c r="B108" s="89" t="str">
        <f t="shared" si="20"/>
        <v>SubscriberIdentifierType</v>
      </c>
      <c r="C108" s="129" t="s">
        <v>1141</v>
      </c>
      <c r="D108" s="89"/>
      <c r="E108" s="89" t="s">
        <v>600</v>
      </c>
      <c r="F108" s="129"/>
      <c r="G108" s="129" t="s">
        <v>1139</v>
      </c>
      <c r="H108" s="27" t="s">
        <v>366</v>
      </c>
      <c r="I108" s="25" t="str">
        <f t="shared" si="21"/>
        <v>Subscriber Identifier Type</v>
      </c>
      <c r="J108" s="27" t="s">
        <v>121</v>
      </c>
      <c r="K108" s="25"/>
      <c r="L108" s="25" t="str">
        <f t="shared" si="22"/>
        <v>Text. Type</v>
      </c>
      <c r="M108" s="89"/>
      <c r="N108" s="25"/>
      <c r="O108" s="25"/>
      <c r="P108" s="89" t="s">
        <v>53</v>
      </c>
      <c r="Q108" s="89" t="s">
        <v>54</v>
      </c>
      <c r="R108" s="90" t="s">
        <v>441</v>
      </c>
      <c r="S108" s="103" t="s">
        <v>442</v>
      </c>
      <c r="T108" s="89"/>
      <c r="U108" s="89"/>
      <c r="V108" s="89"/>
      <c r="W108" s="89"/>
      <c r="X108" s="89"/>
      <c r="Y108" s="89"/>
      <c r="Z108" s="89"/>
      <c r="AA108" s="89"/>
      <c r="AB108" s="89"/>
      <c r="AC108" s="89"/>
      <c r="AD108" s="89"/>
      <c r="AE108" s="89"/>
      <c r="AF108" s="89"/>
      <c r="AG108" s="89"/>
      <c r="AH108" s="89" t="s">
        <v>443</v>
      </c>
      <c r="AI108" s="89" t="s">
        <v>53</v>
      </c>
      <c r="AJ108" s="89" t="s">
        <v>58</v>
      </c>
      <c r="AK108" s="103" t="s">
        <v>442</v>
      </c>
      <c r="AL108" s="30" t="s">
        <v>624</v>
      </c>
      <c r="AM108" s="89"/>
      <c r="AN108" s="89"/>
      <c r="AO108" s="89"/>
      <c r="AP108" s="89"/>
      <c r="AQ108" s="89"/>
      <c r="AR108" s="89"/>
      <c r="AS108" s="89"/>
      <c r="AT108" s="14"/>
    </row>
    <row r="109" spans="2:46" s="15" customFormat="1" ht="12.75" customHeight="1">
      <c r="B109" s="89" t="str">
        <f t="shared" si="20"/>
        <v>SubscriberIdentifierTypeCode</v>
      </c>
      <c r="C109" s="129" t="s">
        <v>1142</v>
      </c>
      <c r="D109" s="89"/>
      <c r="E109" s="89" t="s">
        <v>600</v>
      </c>
      <c r="F109" s="89"/>
      <c r="G109" s="129" t="s">
        <v>1140</v>
      </c>
      <c r="H109" s="27" t="s">
        <v>112</v>
      </c>
      <c r="I109" s="25" t="str">
        <f t="shared" si="21"/>
        <v>Subscriber Identifier Type Code</v>
      </c>
      <c r="J109" s="27" t="s">
        <v>112</v>
      </c>
      <c r="K109" s="25"/>
      <c r="L109" s="25" t="str">
        <f t="shared" si="22"/>
        <v>Code. Type</v>
      </c>
      <c r="M109" s="89"/>
      <c r="N109" s="25"/>
      <c r="O109" s="25"/>
      <c r="P109" s="89" t="s">
        <v>53</v>
      </c>
      <c r="Q109" s="89" t="s">
        <v>54</v>
      </c>
      <c r="R109" s="90" t="s">
        <v>446</v>
      </c>
      <c r="S109" s="103" t="s">
        <v>442</v>
      </c>
      <c r="T109" s="89"/>
      <c r="U109" s="89"/>
      <c r="V109" s="89"/>
      <c r="W109" s="89"/>
      <c r="X109" s="89"/>
      <c r="Y109" s="89"/>
      <c r="Z109" s="89"/>
      <c r="AA109" s="89"/>
      <c r="AB109" s="89"/>
      <c r="AC109" s="89"/>
      <c r="AD109" s="89"/>
      <c r="AE109" s="89"/>
      <c r="AF109" s="89"/>
      <c r="AG109" s="89"/>
      <c r="AH109" s="89" t="s">
        <v>625</v>
      </c>
      <c r="AI109" s="89" t="s">
        <v>53</v>
      </c>
      <c r="AJ109" s="89" t="s">
        <v>58</v>
      </c>
      <c r="AK109" s="103" t="s">
        <v>442</v>
      </c>
      <c r="AL109" s="90" t="s">
        <v>448</v>
      </c>
      <c r="AM109" s="89"/>
      <c r="AN109" s="89" t="s">
        <v>449</v>
      </c>
      <c r="AO109" s="89"/>
      <c r="AP109" s="89"/>
      <c r="AQ109" s="89"/>
      <c r="AR109" s="89"/>
      <c r="AS109" s="89"/>
      <c r="AT109" s="14"/>
    </row>
    <row r="110" spans="2:46" s="15" customFormat="1" ht="12.75" customHeight="1">
      <c r="B110" s="89" t="str">
        <f t="shared" si="20"/>
        <v>Description</v>
      </c>
      <c r="C110" s="89" t="s">
        <v>626</v>
      </c>
      <c r="D110" s="89"/>
      <c r="E110" s="89" t="s">
        <v>600</v>
      </c>
      <c r="F110" s="89"/>
      <c r="G110" s="89"/>
      <c r="H110" s="27" t="s">
        <v>386</v>
      </c>
      <c r="I110" s="25" t="str">
        <f t="shared" si="21"/>
        <v>Description</v>
      </c>
      <c r="J110" s="27" t="s">
        <v>121</v>
      </c>
      <c r="K110" s="25"/>
      <c r="L110" s="25" t="str">
        <f t="shared" si="22"/>
        <v>Text. Type</v>
      </c>
      <c r="M110" s="89"/>
      <c r="N110" s="25"/>
      <c r="O110" s="25"/>
      <c r="P110" s="89" t="s">
        <v>122</v>
      </c>
      <c r="Q110" s="89" t="s">
        <v>54</v>
      </c>
      <c r="R110" s="90" t="s">
        <v>627</v>
      </c>
      <c r="S110" s="30" t="s">
        <v>628</v>
      </c>
      <c r="T110" s="89"/>
      <c r="U110" s="89"/>
      <c r="V110" s="89"/>
      <c r="W110" s="89"/>
      <c r="X110" s="89"/>
      <c r="Y110" s="89"/>
      <c r="Z110" s="89"/>
      <c r="AA110" s="89"/>
      <c r="AB110" s="89"/>
      <c r="AC110" s="89"/>
      <c r="AD110" s="89"/>
      <c r="AE110" s="89"/>
      <c r="AF110" s="89"/>
      <c r="AG110" s="89"/>
      <c r="AH110" s="89" t="s">
        <v>389</v>
      </c>
      <c r="AI110" s="89" t="s">
        <v>122</v>
      </c>
      <c r="AJ110" s="89" t="s">
        <v>58</v>
      </c>
      <c r="AK110" s="103" t="s">
        <v>629</v>
      </c>
      <c r="AL110" s="30" t="s">
        <v>630</v>
      </c>
      <c r="AM110" s="89"/>
      <c r="AN110" s="89"/>
      <c r="AO110" s="89"/>
      <c r="AP110" s="89"/>
      <c r="AQ110" s="89"/>
      <c r="AR110" s="89"/>
      <c r="AS110" s="89"/>
      <c r="AT110" s="14"/>
    </row>
    <row r="111" spans="2:46" s="15" customFormat="1" ht="12.75" customHeight="1">
      <c r="B111" s="89" t="str">
        <f t="shared" si="20"/>
        <v>PackQuantity</v>
      </c>
      <c r="C111" s="129" t="s">
        <v>1131</v>
      </c>
      <c r="D111" s="89"/>
      <c r="E111" s="89" t="s">
        <v>600</v>
      </c>
      <c r="F111" s="89"/>
      <c r="G111" s="89" t="s">
        <v>631</v>
      </c>
      <c r="H111" s="89" t="s">
        <v>289</v>
      </c>
      <c r="I111" s="25" t="str">
        <f t="shared" si="21"/>
        <v>Pack Quantity</v>
      </c>
      <c r="J111" s="89" t="s">
        <v>289</v>
      </c>
      <c r="K111" s="25"/>
      <c r="L111" s="25" t="str">
        <f t="shared" si="22"/>
        <v>Quantity. Type</v>
      </c>
      <c r="M111" s="89"/>
      <c r="N111" s="25"/>
      <c r="O111" s="25"/>
      <c r="P111" s="89" t="s">
        <v>53</v>
      </c>
      <c r="Q111" s="89" t="s">
        <v>54</v>
      </c>
      <c r="R111" s="90" t="s">
        <v>632</v>
      </c>
      <c r="S111" s="103" t="s">
        <v>568</v>
      </c>
      <c r="T111" s="89"/>
      <c r="U111" s="89"/>
      <c r="V111" s="89"/>
      <c r="W111" s="89"/>
      <c r="X111" s="89"/>
      <c r="Y111" s="89"/>
      <c r="Z111" s="89"/>
      <c r="AA111" s="89"/>
      <c r="AB111" s="89"/>
      <c r="AC111" s="89"/>
      <c r="AD111" s="89"/>
      <c r="AE111" s="89"/>
      <c r="AF111" s="89"/>
      <c r="AG111" s="89"/>
      <c r="AH111" s="89" t="s">
        <v>633</v>
      </c>
      <c r="AI111" s="89" t="s">
        <v>53</v>
      </c>
      <c r="AJ111" s="89" t="s">
        <v>58</v>
      </c>
      <c r="AK111" s="103" t="s">
        <v>568</v>
      </c>
      <c r="AL111" s="30" t="s">
        <v>634</v>
      </c>
      <c r="AM111" s="89"/>
      <c r="AN111" s="27"/>
      <c r="AO111" s="89"/>
      <c r="AP111" s="89"/>
      <c r="AQ111" s="89"/>
      <c r="AR111" s="89"/>
      <c r="AS111" s="89"/>
      <c r="AT111" s="14"/>
    </row>
    <row r="112" spans="2:46" s="15" customFormat="1" ht="12.75" customHeight="1">
      <c r="B112" s="89" t="str">
        <f t="shared" si="20"/>
        <v>PackSizeNumeric</v>
      </c>
      <c r="C112" s="129" t="s">
        <v>1130</v>
      </c>
      <c r="D112" s="89"/>
      <c r="E112" s="89" t="s">
        <v>600</v>
      </c>
      <c r="F112" s="89"/>
      <c r="G112" s="129" t="s">
        <v>1132</v>
      </c>
      <c r="H112" s="89" t="s">
        <v>635</v>
      </c>
      <c r="I112" s="25" t="str">
        <f t="shared" si="21"/>
        <v>Pack Size Numeric</v>
      </c>
      <c r="J112" s="89" t="s">
        <v>635</v>
      </c>
      <c r="K112" s="25"/>
      <c r="L112" s="25" t="str">
        <f t="shared" si="22"/>
        <v>Numeric. Type</v>
      </c>
      <c r="M112" s="89"/>
      <c r="N112" s="25"/>
      <c r="O112" s="25"/>
      <c r="P112" s="89" t="s">
        <v>53</v>
      </c>
      <c r="Q112" s="89" t="s">
        <v>54</v>
      </c>
      <c r="R112" s="90" t="s">
        <v>636</v>
      </c>
      <c r="S112" s="103" t="s">
        <v>568</v>
      </c>
      <c r="T112" s="89"/>
      <c r="U112" s="89"/>
      <c r="V112" s="89"/>
      <c r="W112" s="89"/>
      <c r="X112" s="89"/>
      <c r="Y112" s="89"/>
      <c r="Z112" s="89"/>
      <c r="AA112" s="89"/>
      <c r="AB112" s="89"/>
      <c r="AC112" s="89"/>
      <c r="AD112" s="89"/>
      <c r="AE112" s="89"/>
      <c r="AF112" s="89"/>
      <c r="AG112" s="89"/>
      <c r="AH112" s="89" t="s">
        <v>637</v>
      </c>
      <c r="AI112" s="89" t="s">
        <v>53</v>
      </c>
      <c r="AJ112" s="89" t="s">
        <v>58</v>
      </c>
      <c r="AK112" s="103" t="s">
        <v>568</v>
      </c>
      <c r="AL112" s="30" t="s">
        <v>638</v>
      </c>
      <c r="AM112" s="89"/>
      <c r="AN112" s="27"/>
      <c r="AO112" s="89"/>
      <c r="AP112" s="89"/>
      <c r="AQ112" s="89"/>
      <c r="AR112" s="89"/>
      <c r="AS112" s="89"/>
      <c r="AT112" s="14"/>
    </row>
    <row r="113" spans="2:46" s="15" customFormat="1" ht="12.75" customHeight="1">
      <c r="B113" s="89" t="str">
        <f t="shared" si="20"/>
        <v>ConsumptionType</v>
      </c>
      <c r="C113" s="129" t="s">
        <v>1133</v>
      </c>
      <c r="D113" s="89"/>
      <c r="E113" s="89" t="s">
        <v>600</v>
      </c>
      <c r="F113" s="89"/>
      <c r="G113" s="89" t="s">
        <v>306</v>
      </c>
      <c r="H113" s="89" t="s">
        <v>366</v>
      </c>
      <c r="I113" s="25" t="str">
        <f t="shared" si="21"/>
        <v>Consumption Type</v>
      </c>
      <c r="J113" s="89" t="s">
        <v>121</v>
      </c>
      <c r="K113" s="25"/>
      <c r="L113" s="25" t="str">
        <f t="shared" si="22"/>
        <v>Text. Type</v>
      </c>
      <c r="M113" s="89"/>
      <c r="N113" s="25"/>
      <c r="O113" s="25"/>
      <c r="P113" s="89" t="s">
        <v>53</v>
      </c>
      <c r="Q113" s="89" t="s">
        <v>54</v>
      </c>
      <c r="R113" s="90" t="s">
        <v>639</v>
      </c>
      <c r="S113" s="30" t="s">
        <v>306</v>
      </c>
      <c r="T113" s="89"/>
      <c r="U113" s="89"/>
      <c r="V113" s="89"/>
      <c r="W113" s="89"/>
      <c r="X113" s="89"/>
      <c r="Y113" s="89"/>
      <c r="Z113" s="89"/>
      <c r="AA113" s="89"/>
      <c r="AB113" s="89"/>
      <c r="AC113" s="89"/>
      <c r="AD113" s="89"/>
      <c r="AE113" s="89"/>
      <c r="AF113" s="89"/>
      <c r="AG113" s="89"/>
      <c r="AH113" s="89" t="s">
        <v>640</v>
      </c>
      <c r="AI113" s="89" t="s">
        <v>53</v>
      </c>
      <c r="AJ113" s="89" t="s">
        <v>58</v>
      </c>
      <c r="AK113" s="103" t="s">
        <v>573</v>
      </c>
      <c r="AL113" s="30" t="s">
        <v>641</v>
      </c>
      <c r="AM113" s="89"/>
      <c r="AN113" s="27"/>
      <c r="AO113" s="89"/>
      <c r="AP113" s="89"/>
      <c r="AQ113" s="89"/>
      <c r="AR113" s="89"/>
      <c r="AS113" s="89"/>
      <c r="AT113" s="14"/>
    </row>
    <row r="114" spans="1:46" s="15" customFormat="1" ht="12.75" customHeight="1">
      <c r="A114" s="15" t="s">
        <v>642</v>
      </c>
      <c r="B114" s="89" t="str">
        <f t="shared" si="20"/>
        <v>ConsumptionTypeCode</v>
      </c>
      <c r="C114" s="129" t="s">
        <v>1134</v>
      </c>
      <c r="D114" s="89"/>
      <c r="E114" s="89" t="s">
        <v>600</v>
      </c>
      <c r="F114" s="89"/>
      <c r="G114" s="89" t="s">
        <v>643</v>
      </c>
      <c r="H114" s="89" t="s">
        <v>112</v>
      </c>
      <c r="I114" s="25" t="str">
        <f t="shared" si="21"/>
        <v>Consumption Type Code</v>
      </c>
      <c r="J114" s="89" t="s">
        <v>112</v>
      </c>
      <c r="K114" s="25"/>
      <c r="L114" s="25" t="str">
        <f t="shared" si="22"/>
        <v>Code. Type</v>
      </c>
      <c r="M114" s="89"/>
      <c r="N114" s="25"/>
      <c r="O114" s="25"/>
      <c r="P114" s="89" t="s">
        <v>53</v>
      </c>
      <c r="Q114" s="89" t="s">
        <v>54</v>
      </c>
      <c r="R114" s="90" t="s">
        <v>644</v>
      </c>
      <c r="S114" s="30" t="s">
        <v>306</v>
      </c>
      <c r="T114" s="89"/>
      <c r="U114" s="89"/>
      <c r="V114" s="89"/>
      <c r="W114" s="89"/>
      <c r="X114" s="89"/>
      <c r="Y114" s="89"/>
      <c r="Z114" s="89"/>
      <c r="AA114" s="89"/>
      <c r="AB114" s="89"/>
      <c r="AC114" s="89"/>
      <c r="AD114" s="89"/>
      <c r="AE114" s="89"/>
      <c r="AF114" s="89"/>
      <c r="AG114" s="89"/>
      <c r="AH114" s="89" t="s">
        <v>645</v>
      </c>
      <c r="AI114" s="89" t="s">
        <v>53</v>
      </c>
      <c r="AJ114" s="89" t="s">
        <v>58</v>
      </c>
      <c r="AK114" s="103" t="s">
        <v>306</v>
      </c>
      <c r="AL114" s="30" t="s">
        <v>646</v>
      </c>
      <c r="AM114" s="89"/>
      <c r="AN114" s="89" t="s">
        <v>647</v>
      </c>
      <c r="AO114" s="89"/>
      <c r="AP114" s="89"/>
      <c r="AQ114" s="89"/>
      <c r="AR114" s="89"/>
      <c r="AS114" s="89"/>
      <c r="AT114" s="14"/>
    </row>
    <row r="115" spans="2:46" s="15" customFormat="1" ht="12.75" customHeight="1">
      <c r="B115" s="89" t="str">
        <f t="shared" si="20"/>
        <v>CurrentChargeType</v>
      </c>
      <c r="C115" s="129" t="s">
        <v>1135</v>
      </c>
      <c r="D115" s="89"/>
      <c r="E115" s="89" t="s">
        <v>600</v>
      </c>
      <c r="F115" s="89" t="s">
        <v>648</v>
      </c>
      <c r="G115" s="89" t="s">
        <v>649</v>
      </c>
      <c r="H115" s="89" t="s">
        <v>366</v>
      </c>
      <c r="I115" s="25" t="str">
        <f t="shared" si="21"/>
        <v>Charge Type</v>
      </c>
      <c r="J115" s="89" t="s">
        <v>121</v>
      </c>
      <c r="K115" s="25"/>
      <c r="L115" s="25" t="str">
        <f t="shared" si="22"/>
        <v>Text. Type</v>
      </c>
      <c r="M115" s="89"/>
      <c r="N115" s="25"/>
      <c r="O115" s="25"/>
      <c r="P115" s="89" t="s">
        <v>53</v>
      </c>
      <c r="Q115" s="89" t="s">
        <v>54</v>
      </c>
      <c r="R115" s="104" t="s">
        <v>650</v>
      </c>
      <c r="S115" s="30"/>
      <c r="T115" s="89"/>
      <c r="U115" s="89"/>
      <c r="V115" s="89"/>
      <c r="W115" s="89"/>
      <c r="X115" s="89"/>
      <c r="Y115" s="89"/>
      <c r="Z115" s="89"/>
      <c r="AA115" s="89"/>
      <c r="AB115" s="89"/>
      <c r="AC115" s="89"/>
      <c r="AD115" s="89"/>
      <c r="AE115" s="89"/>
      <c r="AF115" s="89"/>
      <c r="AG115" s="89"/>
      <c r="AH115" s="89" t="s">
        <v>651</v>
      </c>
      <c r="AI115" s="89" t="s">
        <v>53</v>
      </c>
      <c r="AJ115" s="89" t="s">
        <v>58</v>
      </c>
      <c r="AK115" s="103"/>
      <c r="AL115" s="30" t="s">
        <v>652</v>
      </c>
      <c r="AM115" s="89"/>
      <c r="AN115" s="27"/>
      <c r="AO115" s="89"/>
      <c r="AP115" s="89"/>
      <c r="AQ115" s="89"/>
      <c r="AR115" s="89"/>
      <c r="AS115" s="89"/>
      <c r="AT115" s="14"/>
    </row>
    <row r="116" spans="1:46" s="15" customFormat="1" ht="12.75" customHeight="1">
      <c r="A116" s="15" t="s">
        <v>653</v>
      </c>
      <c r="B116" s="89" t="str">
        <f t="shared" si="20"/>
        <v>CurrentChargeTypeCode</v>
      </c>
      <c r="C116" s="129" t="s">
        <v>1137</v>
      </c>
      <c r="D116" s="89"/>
      <c r="E116" s="89" t="s">
        <v>600</v>
      </c>
      <c r="F116" s="89" t="s">
        <v>648</v>
      </c>
      <c r="G116" s="89" t="s">
        <v>654</v>
      </c>
      <c r="H116" s="89" t="s">
        <v>112</v>
      </c>
      <c r="I116" s="25" t="str">
        <f t="shared" si="21"/>
        <v>Charge Type Code</v>
      </c>
      <c r="J116" s="89" t="s">
        <v>112</v>
      </c>
      <c r="K116" s="25"/>
      <c r="L116" s="25" t="str">
        <f t="shared" si="22"/>
        <v>Code. Type</v>
      </c>
      <c r="M116" s="89"/>
      <c r="N116" s="25"/>
      <c r="O116" s="25"/>
      <c r="P116" s="89" t="s">
        <v>53</v>
      </c>
      <c r="Q116" s="89" t="s">
        <v>54</v>
      </c>
      <c r="R116" s="104" t="s">
        <v>655</v>
      </c>
      <c r="S116" s="30"/>
      <c r="T116" s="89"/>
      <c r="U116" s="89"/>
      <c r="V116" s="89"/>
      <c r="W116" s="89"/>
      <c r="X116" s="89"/>
      <c r="Y116" s="89"/>
      <c r="Z116" s="89"/>
      <c r="AA116" s="89"/>
      <c r="AB116" s="89"/>
      <c r="AC116" s="89"/>
      <c r="AD116" s="89"/>
      <c r="AE116" s="89"/>
      <c r="AF116" s="89"/>
      <c r="AG116" s="89"/>
      <c r="AH116" s="89" t="s">
        <v>656</v>
      </c>
      <c r="AI116" s="89" t="s">
        <v>53</v>
      </c>
      <c r="AJ116" s="89" t="s">
        <v>58</v>
      </c>
      <c r="AK116" s="103"/>
      <c r="AL116" s="30" t="s">
        <v>657</v>
      </c>
      <c r="AM116" s="89"/>
      <c r="AN116" s="27" t="s">
        <v>658</v>
      </c>
      <c r="AO116" s="89"/>
      <c r="AP116" s="89"/>
      <c r="AQ116" s="89"/>
      <c r="AR116" s="89"/>
      <c r="AS116" s="89"/>
      <c r="AT116" s="14"/>
    </row>
    <row r="117" spans="2:46" s="15" customFormat="1" ht="12.75" customHeight="1">
      <c r="B117" s="89" t="str">
        <f t="shared" si="20"/>
        <v>OneTimeChargeType</v>
      </c>
      <c r="C117" s="129" t="s">
        <v>1136</v>
      </c>
      <c r="D117" s="89"/>
      <c r="E117" s="89" t="s">
        <v>600</v>
      </c>
      <c r="F117" s="89" t="s">
        <v>659</v>
      </c>
      <c r="G117" s="89" t="s">
        <v>649</v>
      </c>
      <c r="H117" s="89" t="s">
        <v>366</v>
      </c>
      <c r="I117" s="25" t="str">
        <f t="shared" si="21"/>
        <v>Charge Type</v>
      </c>
      <c r="J117" s="89" t="s">
        <v>121</v>
      </c>
      <c r="K117" s="25"/>
      <c r="L117" s="25" t="str">
        <f t="shared" si="22"/>
        <v>Text. Type</v>
      </c>
      <c r="M117" s="89"/>
      <c r="N117" s="25"/>
      <c r="O117" s="25"/>
      <c r="P117" s="89" t="s">
        <v>53</v>
      </c>
      <c r="Q117" s="89" t="s">
        <v>54</v>
      </c>
      <c r="R117" s="90" t="s">
        <v>660</v>
      </c>
      <c r="S117" s="30"/>
      <c r="T117" s="89"/>
      <c r="U117" s="89"/>
      <c r="V117" s="89"/>
      <c r="W117" s="89"/>
      <c r="X117" s="89"/>
      <c r="Y117" s="89"/>
      <c r="Z117" s="89"/>
      <c r="AA117" s="89"/>
      <c r="AB117" s="89"/>
      <c r="AC117" s="89"/>
      <c r="AD117" s="89"/>
      <c r="AE117" s="89"/>
      <c r="AF117" s="89"/>
      <c r="AG117" s="89"/>
      <c r="AH117" s="89" t="s">
        <v>661</v>
      </c>
      <c r="AI117" s="89" t="s">
        <v>53</v>
      </c>
      <c r="AJ117" s="89" t="s">
        <v>58</v>
      </c>
      <c r="AK117" s="103"/>
      <c r="AL117" s="30" t="s">
        <v>662</v>
      </c>
      <c r="AM117" s="89"/>
      <c r="AN117" s="27"/>
      <c r="AO117" s="89"/>
      <c r="AP117" s="89"/>
      <c r="AQ117" s="89"/>
      <c r="AR117" s="89"/>
      <c r="AS117" s="89"/>
      <c r="AT117" s="14"/>
    </row>
    <row r="118" spans="1:46" s="15" customFormat="1" ht="12.75" customHeight="1">
      <c r="A118" s="15" t="s">
        <v>653</v>
      </c>
      <c r="B118" s="89" t="str">
        <f t="shared" si="20"/>
        <v>OneTimeChargeTypeCode</v>
      </c>
      <c r="C118" s="129" t="s">
        <v>1138</v>
      </c>
      <c r="D118" s="89"/>
      <c r="E118" s="89" t="s">
        <v>600</v>
      </c>
      <c r="F118" s="89" t="s">
        <v>659</v>
      </c>
      <c r="G118" s="89" t="s">
        <v>654</v>
      </c>
      <c r="H118" s="89" t="s">
        <v>112</v>
      </c>
      <c r="I118" s="25" t="str">
        <f t="shared" si="21"/>
        <v>Charge Type Code</v>
      </c>
      <c r="J118" s="89" t="s">
        <v>112</v>
      </c>
      <c r="K118" s="25"/>
      <c r="L118" s="25" t="str">
        <f t="shared" si="22"/>
        <v>Code. Type</v>
      </c>
      <c r="M118" s="89"/>
      <c r="N118" s="25"/>
      <c r="O118" s="25"/>
      <c r="P118" s="89" t="s">
        <v>53</v>
      </c>
      <c r="Q118" s="89" t="s">
        <v>54</v>
      </c>
      <c r="R118" s="90" t="s">
        <v>663</v>
      </c>
      <c r="S118" s="30"/>
      <c r="T118" s="89"/>
      <c r="U118" s="89"/>
      <c r="V118" s="89"/>
      <c r="W118" s="89"/>
      <c r="X118" s="89"/>
      <c r="Y118" s="89"/>
      <c r="Z118" s="89"/>
      <c r="AA118" s="89"/>
      <c r="AB118" s="89"/>
      <c r="AC118" s="89"/>
      <c r="AD118" s="89"/>
      <c r="AE118" s="89"/>
      <c r="AF118" s="89"/>
      <c r="AG118" s="89"/>
      <c r="AH118" s="89" t="s">
        <v>664</v>
      </c>
      <c r="AI118" s="89" t="s">
        <v>53</v>
      </c>
      <c r="AJ118" s="89" t="s">
        <v>58</v>
      </c>
      <c r="AK118" s="103"/>
      <c r="AL118" s="30" t="s">
        <v>665</v>
      </c>
      <c r="AM118" s="89"/>
      <c r="AN118" s="27" t="s">
        <v>666</v>
      </c>
      <c r="AO118" s="89"/>
      <c r="AP118" s="89"/>
      <c r="AQ118" s="89"/>
      <c r="AR118" s="89"/>
      <c r="AS118" s="89"/>
      <c r="AT118" s="14"/>
    </row>
    <row r="119" spans="2:46" s="15" customFormat="1" ht="12.75" customHeight="1">
      <c r="B119" s="50" t="str">
        <f>SUBSTITUTE(SUBSTITUTE(CONCATENATE(IF(F119="Universally Unique","UU",F119),G119,IF(I119&lt;&gt;J119,I119,""),CONCATENATE(IF(J119="Identifier","ID",IF(J119="Text","",J119))))," ",""),"'","")</f>
        <v>TaxCategory</v>
      </c>
      <c r="C119" s="79" t="s">
        <v>667</v>
      </c>
      <c r="D119" s="79"/>
      <c r="E119" s="79" t="s">
        <v>600</v>
      </c>
      <c r="F119" s="79"/>
      <c r="G119" s="79"/>
      <c r="H119" s="79"/>
      <c r="I119" s="50" t="str">
        <f>N119</f>
        <v>Tax Category</v>
      </c>
      <c r="J119" s="50" t="str">
        <f>N119</f>
        <v>Tax Category</v>
      </c>
      <c r="K119" s="79"/>
      <c r="L119" s="60"/>
      <c r="M119" s="79"/>
      <c r="N119" s="79" t="s">
        <v>668</v>
      </c>
      <c r="O119" s="79"/>
      <c r="P119" s="83" t="s">
        <v>53</v>
      </c>
      <c r="Q119" s="79" t="s">
        <v>149</v>
      </c>
      <c r="R119" s="79" t="s">
        <v>669</v>
      </c>
      <c r="S119" s="81"/>
      <c r="T119" s="50"/>
      <c r="U119" s="50"/>
      <c r="V119" s="50"/>
      <c r="W119" s="50"/>
      <c r="X119" s="50"/>
      <c r="Y119" s="50"/>
      <c r="Z119" s="50"/>
      <c r="AA119" s="50"/>
      <c r="AB119" s="50"/>
      <c r="AC119" s="50"/>
      <c r="AD119" s="50"/>
      <c r="AE119" s="50"/>
      <c r="AF119" s="50"/>
      <c r="AG119" s="50"/>
      <c r="AH119" s="82" t="s">
        <v>670</v>
      </c>
      <c r="AI119" s="83">
        <v>1</v>
      </c>
      <c r="AJ119" s="83" t="s">
        <v>58</v>
      </c>
      <c r="AK119" s="81"/>
      <c r="AL119" s="84" t="s">
        <v>671</v>
      </c>
      <c r="AM119" s="67"/>
      <c r="AN119" s="67"/>
      <c r="AO119" s="67"/>
      <c r="AP119" s="60"/>
      <c r="AQ119" s="85"/>
      <c r="AR119" s="67"/>
      <c r="AS119" s="67"/>
      <c r="AT119" s="14"/>
    </row>
    <row r="120" spans="2:46" s="15" customFormat="1" ht="12.75" customHeight="1">
      <c r="B120" s="50" t="str">
        <f>SUBSTITUTE(SUBSTITUTE(CONCATENATE(IF(F120="Universally Unique","UU",F120),G120,IF(I120&lt;&gt;J120,I120,""),CONCATENATE(IF(J120="Identifier","ID",IF(J120="Text","",J120))))," ",""),"'","")</f>
        <v>Contract</v>
      </c>
      <c r="C120" s="79" t="s">
        <v>672</v>
      </c>
      <c r="D120" s="79"/>
      <c r="E120" s="79" t="s">
        <v>600</v>
      </c>
      <c r="F120" s="79"/>
      <c r="G120" s="79"/>
      <c r="H120" s="79"/>
      <c r="I120" s="50" t="str">
        <f>N120</f>
        <v>Contract</v>
      </c>
      <c r="J120" s="50" t="str">
        <f>N120</f>
        <v>Contract</v>
      </c>
      <c r="K120" s="79"/>
      <c r="L120" s="60"/>
      <c r="M120" s="79"/>
      <c r="N120" s="79" t="s">
        <v>673</v>
      </c>
      <c r="O120" s="79"/>
      <c r="P120" s="83" t="s">
        <v>53</v>
      </c>
      <c r="Q120" s="79" t="s">
        <v>149</v>
      </c>
      <c r="R120" s="79" t="s">
        <v>674</v>
      </c>
      <c r="S120" s="81"/>
      <c r="T120" s="50"/>
      <c r="U120" s="50"/>
      <c r="V120" s="50"/>
      <c r="W120" s="50"/>
      <c r="X120" s="50"/>
      <c r="Y120" s="50"/>
      <c r="Z120" s="50"/>
      <c r="AA120" s="50"/>
      <c r="AB120" s="50"/>
      <c r="AC120" s="50"/>
      <c r="AD120" s="50"/>
      <c r="AE120" s="50"/>
      <c r="AF120" s="50"/>
      <c r="AG120" s="50"/>
      <c r="AH120" s="82" t="s">
        <v>675</v>
      </c>
      <c r="AI120" s="83" t="s">
        <v>53</v>
      </c>
      <c r="AJ120" s="83" t="s">
        <v>58</v>
      </c>
      <c r="AK120" s="81"/>
      <c r="AL120" s="84" t="s">
        <v>676</v>
      </c>
      <c r="AM120" s="67"/>
      <c r="AN120" s="67"/>
      <c r="AO120" s="67"/>
      <c r="AP120" s="60"/>
      <c r="AQ120" s="85"/>
      <c r="AR120" s="67"/>
      <c r="AS120" s="67"/>
      <c r="AT120" s="14"/>
    </row>
    <row r="121" spans="1:46" s="15" customFormat="1" ht="12.75" customHeight="1">
      <c r="A121" s="15" t="s">
        <v>677</v>
      </c>
      <c r="B121" s="16" t="str">
        <f>SUBSTITUTE(SUBSTITUTE(CONCATENATE(IF(D121="","",CONCATENATE(D121,"")),"",E121)," ",""),"'","")</f>
        <v>UnstructuredPrice</v>
      </c>
      <c r="C121" s="17" t="s">
        <v>678</v>
      </c>
      <c r="D121" s="17"/>
      <c r="E121" s="17" t="s">
        <v>612</v>
      </c>
      <c r="F121" s="17"/>
      <c r="G121" s="17"/>
      <c r="H121" s="17"/>
      <c r="I121" s="17"/>
      <c r="J121" s="17"/>
      <c r="K121" s="17"/>
      <c r="L121" s="17"/>
      <c r="M121" s="17"/>
      <c r="N121" s="17"/>
      <c r="O121" s="17"/>
      <c r="P121" s="17"/>
      <c r="Q121" s="17" t="s">
        <v>46</v>
      </c>
      <c r="R121" s="18" t="s">
        <v>613</v>
      </c>
      <c r="S121" s="19"/>
      <c r="T121" s="18"/>
      <c r="U121" s="18"/>
      <c r="V121" s="18"/>
      <c r="W121" s="18"/>
      <c r="X121" s="18"/>
      <c r="Y121" s="18"/>
      <c r="Z121" s="18"/>
      <c r="AA121" s="18"/>
      <c r="AB121" s="18"/>
      <c r="AC121" s="18"/>
      <c r="AD121" s="18"/>
      <c r="AE121" s="18"/>
      <c r="AF121" s="18"/>
      <c r="AG121" s="18"/>
      <c r="AH121" s="92" t="s">
        <v>614</v>
      </c>
      <c r="AI121" s="17"/>
      <c r="AJ121" s="93"/>
      <c r="AK121" s="19"/>
      <c r="AL121" s="23" t="s">
        <v>615</v>
      </c>
      <c r="AM121" s="94"/>
      <c r="AN121" s="94"/>
      <c r="AO121" s="94"/>
      <c r="AP121" s="21"/>
      <c r="AQ121" s="94"/>
      <c r="AR121" s="21"/>
      <c r="AS121" s="94"/>
      <c r="AT121" s="14"/>
    </row>
    <row r="122" spans="2:46" s="15" customFormat="1" ht="12.75" customHeight="1">
      <c r="B122" s="89" t="str">
        <f>SUBSTITUTE(SUBSTITUTE(CONCATENATE(IF(F122="Universally Unique","UU",F122),IF(H122&lt;&gt;J122,I122,G122),CONCATENATE(IF(J122="Identifier","ID",IF(J122="Text","",J122))))," ",""),"'","")</f>
        <v>PriceAmount</v>
      </c>
      <c r="C122" s="89" t="s">
        <v>679</v>
      </c>
      <c r="D122" s="89"/>
      <c r="E122" s="89" t="s">
        <v>612</v>
      </c>
      <c r="F122" s="89" t="s">
        <v>605</v>
      </c>
      <c r="G122" s="89"/>
      <c r="H122" s="89" t="s">
        <v>394</v>
      </c>
      <c r="I122" s="25" t="str">
        <f>IF(G122&lt;&gt;"",CONCATENATE(G122," ",H122),H122)</f>
        <v>Amount</v>
      </c>
      <c r="J122" s="129" t="s">
        <v>394</v>
      </c>
      <c r="K122" s="25"/>
      <c r="L122" s="25" t="str">
        <f>IF(K122&lt;&gt;"",CONCATENATE(K122,"_ ",J122,". Type"),CONCATENATE(J122,". Type"))</f>
        <v>Amount. Type</v>
      </c>
      <c r="M122" s="89"/>
      <c r="N122" s="25"/>
      <c r="O122" s="25"/>
      <c r="P122" s="89" t="s">
        <v>53</v>
      </c>
      <c r="Q122" s="89" t="s">
        <v>54</v>
      </c>
      <c r="R122" s="30" t="s">
        <v>680</v>
      </c>
      <c r="S122" s="30"/>
      <c r="T122" s="89"/>
      <c r="U122" s="89"/>
      <c r="V122" s="89"/>
      <c r="W122" s="89"/>
      <c r="X122" s="89"/>
      <c r="Y122" s="89"/>
      <c r="Z122" s="89"/>
      <c r="AA122" s="89"/>
      <c r="AB122" s="89"/>
      <c r="AC122" s="89"/>
      <c r="AD122" s="89"/>
      <c r="AE122" s="89"/>
      <c r="AF122" s="89"/>
      <c r="AG122" s="89"/>
      <c r="AH122" s="89" t="s">
        <v>681</v>
      </c>
      <c r="AI122" s="89" t="s">
        <v>53</v>
      </c>
      <c r="AJ122" s="89" t="s">
        <v>58</v>
      </c>
      <c r="AK122" s="103"/>
      <c r="AL122" s="30" t="s">
        <v>682</v>
      </c>
      <c r="AM122" s="89"/>
      <c r="AN122" s="89"/>
      <c r="AO122" s="89"/>
      <c r="AP122" s="89"/>
      <c r="AQ122" s="89"/>
      <c r="AR122" s="89"/>
      <c r="AS122" s="89"/>
      <c r="AT122" s="14"/>
    </row>
    <row r="123" spans="2:46" s="15" customFormat="1" ht="12.75" customHeight="1">
      <c r="B123" s="89" t="str">
        <f>SUBSTITUTE(SUBSTITUTE(CONCATENATE(IF(F123="Universally Unique","UU",F123),IF(H123&lt;&gt;J123,I123,G123),CONCATENATE(IF(J123="Identifier","ID",IF(J123="Text","",J123))))," ",""),"'","")</f>
        <v>TimeQuantity</v>
      </c>
      <c r="C123" s="129" t="s">
        <v>1128</v>
      </c>
      <c r="D123" s="89"/>
      <c r="E123" s="89" t="s">
        <v>612</v>
      </c>
      <c r="F123" s="89" t="s">
        <v>105</v>
      </c>
      <c r="G123" s="89"/>
      <c r="H123" s="129" t="s">
        <v>289</v>
      </c>
      <c r="I123" s="25" t="str">
        <f>IF(G123&lt;&gt;"",CONCATENATE(G123," ",H123),H123)</f>
        <v>Quantity</v>
      </c>
      <c r="J123" s="89" t="s">
        <v>289</v>
      </c>
      <c r="K123" s="25"/>
      <c r="L123" s="25" t="str">
        <f>IF(K123&lt;&gt;"",CONCATENATE(K123,"_ ",J123,". Type"),CONCATENATE(J123,". Type"))</f>
        <v>Quantity. Type</v>
      </c>
      <c r="M123" s="89"/>
      <c r="N123" s="25"/>
      <c r="O123" s="25"/>
      <c r="P123" s="89" t="s">
        <v>53</v>
      </c>
      <c r="Q123" s="89" t="s">
        <v>54</v>
      </c>
      <c r="R123" s="30" t="s">
        <v>683</v>
      </c>
      <c r="S123" s="30"/>
      <c r="T123" s="89"/>
      <c r="U123" s="89"/>
      <c r="V123" s="89"/>
      <c r="W123" s="89"/>
      <c r="X123" s="89"/>
      <c r="Y123" s="89"/>
      <c r="Z123" s="89"/>
      <c r="AA123" s="89"/>
      <c r="AB123" s="89"/>
      <c r="AC123" s="89"/>
      <c r="AD123" s="89"/>
      <c r="AE123" s="89"/>
      <c r="AF123" s="89"/>
      <c r="AG123" s="89"/>
      <c r="AH123" s="89" t="s">
        <v>684</v>
      </c>
      <c r="AI123" s="89" t="s">
        <v>53</v>
      </c>
      <c r="AJ123" s="89" t="s">
        <v>58</v>
      </c>
      <c r="AK123" s="103"/>
      <c r="AL123" s="30" t="s">
        <v>685</v>
      </c>
      <c r="AM123" s="89"/>
      <c r="AN123" s="89"/>
      <c r="AO123" s="89"/>
      <c r="AP123" s="89"/>
      <c r="AQ123" s="89"/>
      <c r="AR123" s="89"/>
      <c r="AS123" s="89"/>
      <c r="AT123" s="14"/>
    </row>
    <row r="124" spans="2:46" s="15" customFormat="1" ht="12.75" customHeight="1">
      <c r="B124" s="16" t="str">
        <f>SUBSTITUTE(SUBSTITUTE(CONCATENATE(IF(D124="","",CONCATENATE(D124,"")),"",E124)," ",""),"'","")</f>
        <v>ConsumptionReport</v>
      </c>
      <c r="C124" s="17" t="s">
        <v>686</v>
      </c>
      <c r="D124" s="17"/>
      <c r="E124" s="17" t="s">
        <v>347</v>
      </c>
      <c r="F124" s="17"/>
      <c r="G124" s="17"/>
      <c r="H124" s="17"/>
      <c r="I124" s="17"/>
      <c r="J124" s="17"/>
      <c r="K124" s="17"/>
      <c r="L124" s="17"/>
      <c r="M124" s="17"/>
      <c r="N124" s="17"/>
      <c r="O124" s="17"/>
      <c r="P124" s="17"/>
      <c r="Q124" s="17" t="s">
        <v>46</v>
      </c>
      <c r="R124" s="18" t="s">
        <v>348</v>
      </c>
      <c r="S124" s="19"/>
      <c r="T124" s="18"/>
      <c r="U124" s="18"/>
      <c r="V124" s="18"/>
      <c r="W124" s="18"/>
      <c r="X124" s="18"/>
      <c r="Y124" s="18"/>
      <c r="Z124" s="18"/>
      <c r="AA124" s="18"/>
      <c r="AB124" s="18"/>
      <c r="AC124" s="18"/>
      <c r="AD124" s="18"/>
      <c r="AE124" s="18"/>
      <c r="AF124" s="18"/>
      <c r="AG124" s="18"/>
      <c r="AH124" s="92" t="s">
        <v>349</v>
      </c>
      <c r="AI124" s="17"/>
      <c r="AJ124" s="93"/>
      <c r="AK124" s="19"/>
      <c r="AL124" s="23" t="s">
        <v>350</v>
      </c>
      <c r="AM124" s="94"/>
      <c r="AN124" s="94"/>
      <c r="AO124" s="94"/>
      <c r="AP124" s="21"/>
      <c r="AQ124" s="94"/>
      <c r="AR124" s="21"/>
      <c r="AS124" s="94"/>
      <c r="AT124" s="14"/>
    </row>
    <row r="125" spans="2:46" s="15" customFormat="1" ht="12.75" customHeight="1">
      <c r="B125" s="89" t="str">
        <f aca="true" t="shared" si="23" ref="B125:B132">SUBSTITUTE(SUBSTITUTE(CONCATENATE(IF(F125="Universally Unique","UU",F125),IF(H125&lt;&gt;J125,I125,G125),CONCATENATE(IF(J125="Identifier","ID",IF(J125="Text","",J125))))," ",""),"'","")</f>
        <v>ID</v>
      </c>
      <c r="C125" s="89" t="s">
        <v>687</v>
      </c>
      <c r="D125" s="89"/>
      <c r="E125" s="89" t="s">
        <v>347</v>
      </c>
      <c r="F125" s="89"/>
      <c r="G125" s="89"/>
      <c r="H125" s="27" t="s">
        <v>52</v>
      </c>
      <c r="I125" s="25" t="str">
        <f aca="true" t="shared" si="24" ref="I125:I137">IF(G125&lt;&gt;"",CONCATENATE(G125," ",H125),H125)</f>
        <v>Identifier</v>
      </c>
      <c r="J125" s="27" t="s">
        <v>52</v>
      </c>
      <c r="K125" s="25"/>
      <c r="L125" s="25" t="str">
        <f aca="true" t="shared" si="25" ref="L125:L137">IF(K125&lt;&gt;"",CONCATENATE(K125,"_ ",J125,". Type"),CONCATENATE(J125,". Type"))</f>
        <v>Identifier. Type</v>
      </c>
      <c r="M125" s="89"/>
      <c r="N125" s="25"/>
      <c r="O125" s="25"/>
      <c r="P125" s="89">
        <v>1</v>
      </c>
      <c r="Q125" s="89" t="s">
        <v>54</v>
      </c>
      <c r="R125" s="90" t="s">
        <v>688</v>
      </c>
      <c r="S125" s="30" t="s">
        <v>689</v>
      </c>
      <c r="T125" s="89"/>
      <c r="U125" s="89"/>
      <c r="V125" s="89"/>
      <c r="W125" s="89"/>
      <c r="X125" s="89"/>
      <c r="Y125" s="89"/>
      <c r="Z125" s="89"/>
      <c r="AA125" s="89"/>
      <c r="AB125" s="89"/>
      <c r="AC125" s="89"/>
      <c r="AD125" s="89"/>
      <c r="AE125" s="89"/>
      <c r="AF125" s="89"/>
      <c r="AG125" s="89"/>
      <c r="AH125" s="89" t="s">
        <v>76</v>
      </c>
      <c r="AI125" s="89">
        <v>1</v>
      </c>
      <c r="AJ125" s="89" t="s">
        <v>58</v>
      </c>
      <c r="AK125" s="103" t="s">
        <v>689</v>
      </c>
      <c r="AL125" s="30" t="s">
        <v>690</v>
      </c>
      <c r="AM125" s="89"/>
      <c r="AN125" s="89"/>
      <c r="AO125" s="89"/>
      <c r="AP125" s="89"/>
      <c r="AQ125" s="89"/>
      <c r="AR125" s="89"/>
      <c r="AS125" s="89"/>
      <c r="AT125" s="14"/>
    </row>
    <row r="126" spans="2:46" s="15" customFormat="1" ht="12.75" customHeight="1">
      <c r="B126" s="89" t="str">
        <f t="shared" si="23"/>
        <v>ConsumptionType</v>
      </c>
      <c r="C126" s="129" t="s">
        <v>1143</v>
      </c>
      <c r="D126" s="89"/>
      <c r="E126" s="89" t="s">
        <v>347</v>
      </c>
      <c r="F126" s="89"/>
      <c r="G126" s="89" t="s">
        <v>306</v>
      </c>
      <c r="H126" s="89" t="s">
        <v>366</v>
      </c>
      <c r="I126" s="25" t="str">
        <f t="shared" si="24"/>
        <v>Consumption Type</v>
      </c>
      <c r="J126" s="89" t="s">
        <v>121</v>
      </c>
      <c r="K126" s="25"/>
      <c r="L126" s="25" t="str">
        <f t="shared" si="25"/>
        <v>Text. Type</v>
      </c>
      <c r="M126" s="89"/>
      <c r="N126" s="25"/>
      <c r="O126" s="25"/>
      <c r="P126" s="89" t="s">
        <v>53</v>
      </c>
      <c r="Q126" s="89" t="s">
        <v>54</v>
      </c>
      <c r="R126" s="90" t="s">
        <v>691</v>
      </c>
      <c r="S126" s="30" t="s">
        <v>306</v>
      </c>
      <c r="T126" s="89"/>
      <c r="U126" s="89"/>
      <c r="V126" s="89"/>
      <c r="W126" s="89"/>
      <c r="X126" s="89"/>
      <c r="Y126" s="89"/>
      <c r="Z126" s="89"/>
      <c r="AA126" s="89"/>
      <c r="AB126" s="89"/>
      <c r="AC126" s="89"/>
      <c r="AD126" s="89"/>
      <c r="AE126" s="89"/>
      <c r="AF126" s="89"/>
      <c r="AG126" s="89"/>
      <c r="AH126" s="89" t="s">
        <v>640</v>
      </c>
      <c r="AI126" s="89" t="s">
        <v>53</v>
      </c>
      <c r="AJ126" s="89" t="s">
        <v>58</v>
      </c>
      <c r="AK126" s="103" t="s">
        <v>573</v>
      </c>
      <c r="AL126" s="30" t="s">
        <v>692</v>
      </c>
      <c r="AM126" s="89"/>
      <c r="AN126" s="27"/>
      <c r="AO126" s="89"/>
      <c r="AP126" s="89"/>
      <c r="AQ126" s="89"/>
      <c r="AR126" s="89"/>
      <c r="AS126" s="89"/>
      <c r="AT126" s="14"/>
    </row>
    <row r="127" spans="2:46" s="15" customFormat="1" ht="12.75" customHeight="1">
      <c r="B127" s="89" t="str">
        <f t="shared" si="23"/>
        <v>ConsumptionTypeCode</v>
      </c>
      <c r="C127" s="129" t="s">
        <v>1129</v>
      </c>
      <c r="D127" s="89"/>
      <c r="E127" s="89" t="s">
        <v>347</v>
      </c>
      <c r="F127" s="89"/>
      <c r="G127" s="89" t="s">
        <v>643</v>
      </c>
      <c r="H127" s="89" t="s">
        <v>112</v>
      </c>
      <c r="I127" s="25" t="str">
        <f t="shared" si="24"/>
        <v>Consumption Type Code</v>
      </c>
      <c r="J127" s="89" t="s">
        <v>112</v>
      </c>
      <c r="K127" s="25"/>
      <c r="L127" s="25" t="str">
        <f t="shared" si="25"/>
        <v>Code. Type</v>
      </c>
      <c r="M127" s="89"/>
      <c r="N127" s="25"/>
      <c r="O127" s="25"/>
      <c r="P127" s="89" t="s">
        <v>53</v>
      </c>
      <c r="Q127" s="89" t="s">
        <v>54</v>
      </c>
      <c r="R127" s="104" t="s">
        <v>693</v>
      </c>
      <c r="S127" s="89" t="s">
        <v>306</v>
      </c>
      <c r="T127" s="89"/>
      <c r="U127" s="89"/>
      <c r="V127" s="89"/>
      <c r="W127" s="89"/>
      <c r="X127" s="89"/>
      <c r="Y127" s="89"/>
      <c r="Z127" s="89"/>
      <c r="AA127" s="89"/>
      <c r="AB127" s="89"/>
      <c r="AC127" s="89"/>
      <c r="AD127" s="89"/>
      <c r="AE127" s="89"/>
      <c r="AF127" s="89"/>
      <c r="AG127" s="89"/>
      <c r="AH127" s="89" t="s">
        <v>645</v>
      </c>
      <c r="AI127" s="89"/>
      <c r="AJ127" s="89"/>
      <c r="AK127" s="30" t="s">
        <v>306</v>
      </c>
      <c r="AL127" s="30" t="s">
        <v>646</v>
      </c>
      <c r="AM127" s="89"/>
      <c r="AN127" s="89" t="s">
        <v>647</v>
      </c>
      <c r="AO127" s="89"/>
      <c r="AP127" s="89"/>
      <c r="AQ127" s="89"/>
      <c r="AR127" s="89"/>
      <c r="AS127" s="89"/>
      <c r="AT127" s="14"/>
    </row>
    <row r="128" spans="2:46" s="15" customFormat="1" ht="12.75" customHeight="1">
      <c r="B128" s="89" t="str">
        <f t="shared" si="23"/>
        <v>Description</v>
      </c>
      <c r="C128" s="89" t="s">
        <v>694</v>
      </c>
      <c r="D128" s="89"/>
      <c r="E128" s="89" t="s">
        <v>347</v>
      </c>
      <c r="F128" s="89"/>
      <c r="G128" s="89" t="s">
        <v>386</v>
      </c>
      <c r="H128" s="89" t="s">
        <v>121</v>
      </c>
      <c r="I128" s="25" t="str">
        <f t="shared" si="24"/>
        <v>Description Text</v>
      </c>
      <c r="J128" s="89" t="s">
        <v>121</v>
      </c>
      <c r="K128" s="25"/>
      <c r="L128" s="25" t="str">
        <f t="shared" si="25"/>
        <v>Text. Type</v>
      </c>
      <c r="M128" s="89"/>
      <c r="N128" s="25"/>
      <c r="O128" s="25"/>
      <c r="P128" s="89" t="s">
        <v>122</v>
      </c>
      <c r="Q128" s="89" t="s">
        <v>54</v>
      </c>
      <c r="R128" s="104" t="s">
        <v>695</v>
      </c>
      <c r="S128" s="30" t="s">
        <v>696</v>
      </c>
      <c r="T128" s="89"/>
      <c r="U128" s="89"/>
      <c r="V128" s="89"/>
      <c r="W128" s="89"/>
      <c r="X128" s="89"/>
      <c r="Y128" s="89"/>
      <c r="Z128" s="89"/>
      <c r="AA128" s="89"/>
      <c r="AB128" s="89"/>
      <c r="AC128" s="89"/>
      <c r="AD128" s="89"/>
      <c r="AE128" s="89"/>
      <c r="AF128" s="89"/>
      <c r="AG128" s="89"/>
      <c r="AH128" s="89" t="s">
        <v>389</v>
      </c>
      <c r="AI128" s="89" t="s">
        <v>122</v>
      </c>
      <c r="AJ128" s="89" t="s">
        <v>58</v>
      </c>
      <c r="AK128" s="103" t="s">
        <v>697</v>
      </c>
      <c r="AL128" s="30" t="s">
        <v>698</v>
      </c>
      <c r="AM128" s="89"/>
      <c r="AN128" s="89"/>
      <c r="AO128" s="89"/>
      <c r="AP128" s="89"/>
      <c r="AQ128" s="89"/>
      <c r="AR128" s="89"/>
      <c r="AS128" s="89"/>
      <c r="AT128" s="14"/>
    </row>
    <row r="129" spans="2:46" s="15" customFormat="1" ht="12.75" customHeight="1">
      <c r="B129" s="89" t="str">
        <f t="shared" si="23"/>
        <v>TotalConsumedQuantity</v>
      </c>
      <c r="C129" s="129" t="s">
        <v>1144</v>
      </c>
      <c r="D129" s="89"/>
      <c r="E129" s="89" t="s">
        <v>347</v>
      </c>
      <c r="F129" s="89" t="s">
        <v>393</v>
      </c>
      <c r="G129" s="89" t="s">
        <v>699</v>
      </c>
      <c r="H129" s="89" t="s">
        <v>289</v>
      </c>
      <c r="I129" s="25" t="str">
        <f t="shared" si="24"/>
        <v>Consumed Quantity</v>
      </c>
      <c r="J129" s="89" t="s">
        <v>289</v>
      </c>
      <c r="K129" s="25"/>
      <c r="L129" s="25" t="str">
        <f t="shared" si="25"/>
        <v>Quantity. Type</v>
      </c>
      <c r="M129" s="89"/>
      <c r="N129" s="25"/>
      <c r="O129" s="25"/>
      <c r="P129" s="89" t="s">
        <v>53</v>
      </c>
      <c r="Q129" s="89" t="s">
        <v>54</v>
      </c>
      <c r="R129" s="104" t="s">
        <v>700</v>
      </c>
      <c r="S129" s="30" t="s">
        <v>701</v>
      </c>
      <c r="T129" s="89"/>
      <c r="U129" s="89"/>
      <c r="V129" s="89"/>
      <c r="W129" s="89"/>
      <c r="X129" s="89"/>
      <c r="Y129" s="89"/>
      <c r="Z129" s="89"/>
      <c r="AA129" s="89"/>
      <c r="AB129" s="89"/>
      <c r="AC129" s="89"/>
      <c r="AD129" s="89"/>
      <c r="AE129" s="89"/>
      <c r="AF129" s="89"/>
      <c r="AG129" s="89"/>
      <c r="AH129" s="89" t="s">
        <v>702</v>
      </c>
      <c r="AI129" s="89" t="s">
        <v>53</v>
      </c>
      <c r="AJ129" s="89" t="s">
        <v>58</v>
      </c>
      <c r="AK129" s="103" t="s">
        <v>701</v>
      </c>
      <c r="AL129" s="30" t="s">
        <v>703</v>
      </c>
      <c r="AM129" s="89"/>
      <c r="AN129" s="89" t="s">
        <v>293</v>
      </c>
      <c r="AO129" s="89"/>
      <c r="AP129" s="89"/>
      <c r="AQ129" s="89"/>
      <c r="AR129" s="89"/>
      <c r="AS129" s="89"/>
      <c r="AT129" s="14"/>
    </row>
    <row r="130" spans="2:46" s="15" customFormat="1" ht="12.75" customHeight="1">
      <c r="B130" s="89" t="str">
        <f t="shared" si="23"/>
        <v>BasicConsumedQuantity</v>
      </c>
      <c r="C130" s="129" t="s">
        <v>1145</v>
      </c>
      <c r="D130" s="89"/>
      <c r="E130" s="89" t="s">
        <v>347</v>
      </c>
      <c r="F130" s="89" t="s">
        <v>704</v>
      </c>
      <c r="G130" s="89" t="s">
        <v>699</v>
      </c>
      <c r="H130" s="89" t="s">
        <v>289</v>
      </c>
      <c r="I130" s="25" t="str">
        <f t="shared" si="24"/>
        <v>Consumed Quantity</v>
      </c>
      <c r="J130" s="89" t="s">
        <v>289</v>
      </c>
      <c r="K130" s="25"/>
      <c r="L130" s="25" t="str">
        <f t="shared" si="25"/>
        <v>Quantity. Type</v>
      </c>
      <c r="M130" s="89"/>
      <c r="N130" s="25"/>
      <c r="O130" s="25"/>
      <c r="P130" s="89" t="s">
        <v>53</v>
      </c>
      <c r="Q130" s="89" t="s">
        <v>54</v>
      </c>
      <c r="R130" s="104" t="s">
        <v>705</v>
      </c>
      <c r="S130" s="103" t="s">
        <v>706</v>
      </c>
      <c r="T130" s="89"/>
      <c r="U130" s="89"/>
      <c r="V130" s="89"/>
      <c r="W130" s="89"/>
      <c r="X130" s="89"/>
      <c r="Y130" s="89"/>
      <c r="Z130" s="89"/>
      <c r="AA130" s="89"/>
      <c r="AB130" s="89"/>
      <c r="AC130" s="89"/>
      <c r="AD130" s="89"/>
      <c r="AE130" s="89"/>
      <c r="AF130" s="89"/>
      <c r="AG130" s="89"/>
      <c r="AH130" s="89" t="s">
        <v>707</v>
      </c>
      <c r="AI130" s="89" t="s">
        <v>53</v>
      </c>
      <c r="AJ130" s="89" t="s">
        <v>58</v>
      </c>
      <c r="AK130" s="103" t="s">
        <v>706</v>
      </c>
      <c r="AL130" s="30" t="s">
        <v>708</v>
      </c>
      <c r="AM130" s="89"/>
      <c r="AN130" s="89" t="s">
        <v>293</v>
      </c>
      <c r="AO130" s="89"/>
      <c r="AP130" s="89"/>
      <c r="AQ130" s="89"/>
      <c r="AR130" s="89"/>
      <c r="AS130" s="89"/>
      <c r="AT130" s="14"/>
    </row>
    <row r="131" spans="1:46" s="15" customFormat="1" ht="12.75" customHeight="1">
      <c r="A131" s="15" t="s">
        <v>709</v>
      </c>
      <c r="B131" s="89" t="str">
        <f t="shared" si="23"/>
        <v>ResidentOccupantsNumeric</v>
      </c>
      <c r="C131" s="129" t="s">
        <v>1148</v>
      </c>
      <c r="D131" s="89"/>
      <c r="E131" s="89" t="s">
        <v>347</v>
      </c>
      <c r="F131" s="89" t="s">
        <v>710</v>
      </c>
      <c r="G131" s="89" t="s">
        <v>711</v>
      </c>
      <c r="H131" s="89" t="s">
        <v>635</v>
      </c>
      <c r="I131" s="25" t="str">
        <f t="shared" si="24"/>
        <v>Occupants Numeric</v>
      </c>
      <c r="J131" s="89" t="s">
        <v>635</v>
      </c>
      <c r="K131" s="25"/>
      <c r="L131" s="25" t="str">
        <f t="shared" si="25"/>
        <v>Numeric. Type</v>
      </c>
      <c r="M131" s="89"/>
      <c r="N131" s="25"/>
      <c r="O131" s="25"/>
      <c r="P131" s="89" t="s">
        <v>53</v>
      </c>
      <c r="Q131" s="89" t="s">
        <v>54</v>
      </c>
      <c r="R131" s="104" t="s">
        <v>712</v>
      </c>
      <c r="S131" s="30">
        <v>4</v>
      </c>
      <c r="T131" s="89"/>
      <c r="U131" s="89"/>
      <c r="V131" s="89"/>
      <c r="W131" s="89"/>
      <c r="X131" s="89"/>
      <c r="Y131" s="89"/>
      <c r="Z131" s="89"/>
      <c r="AA131" s="89"/>
      <c r="AB131" s="89"/>
      <c r="AC131" s="89"/>
      <c r="AD131" s="89"/>
      <c r="AE131" s="89"/>
      <c r="AF131" s="89"/>
      <c r="AG131" s="89"/>
      <c r="AH131" s="89" t="s">
        <v>713</v>
      </c>
      <c r="AI131" s="89" t="s">
        <v>53</v>
      </c>
      <c r="AJ131" s="89" t="s">
        <v>58</v>
      </c>
      <c r="AK131" s="103" t="s">
        <v>714</v>
      </c>
      <c r="AL131" s="30" t="s">
        <v>715</v>
      </c>
      <c r="AM131" s="89"/>
      <c r="AN131" s="89"/>
      <c r="AO131" s="89"/>
      <c r="AP131" s="89"/>
      <c r="AQ131" s="89"/>
      <c r="AR131" s="89"/>
      <c r="AS131" s="89"/>
      <c r="AT131" s="14"/>
    </row>
    <row r="132" spans="2:46" s="15" customFormat="1" ht="12.75" customHeight="1">
      <c r="B132" s="89" t="str">
        <f t="shared" si="23"/>
        <v>ConsumersEnergyLevelCode</v>
      </c>
      <c r="C132" s="129" t="s">
        <v>1146</v>
      </c>
      <c r="D132" s="89"/>
      <c r="E132" s="89" t="s">
        <v>347</v>
      </c>
      <c r="F132" s="89" t="s">
        <v>716</v>
      </c>
      <c r="G132" s="89" t="s">
        <v>717</v>
      </c>
      <c r="H132" s="89" t="s">
        <v>112</v>
      </c>
      <c r="I132" s="25" t="str">
        <f t="shared" si="24"/>
        <v>Energy Level Code</v>
      </c>
      <c r="J132" s="89" t="s">
        <v>112</v>
      </c>
      <c r="K132" s="25"/>
      <c r="L132" s="25" t="str">
        <f t="shared" si="25"/>
        <v>Code. Type</v>
      </c>
      <c r="M132" s="89"/>
      <c r="N132" s="25"/>
      <c r="O132" s="25"/>
      <c r="P132" s="89" t="s">
        <v>53</v>
      </c>
      <c r="Q132" s="89" t="s">
        <v>54</v>
      </c>
      <c r="R132" s="104" t="s">
        <v>718</v>
      </c>
      <c r="S132" s="30" t="s">
        <v>719</v>
      </c>
      <c r="T132" s="89"/>
      <c r="U132" s="89"/>
      <c r="V132" s="89"/>
      <c r="W132" s="89"/>
      <c r="X132" s="89"/>
      <c r="Y132" s="89"/>
      <c r="Z132" s="89"/>
      <c r="AA132" s="89"/>
      <c r="AB132" s="89"/>
      <c r="AC132" s="89"/>
      <c r="AD132" s="89"/>
      <c r="AE132" s="89"/>
      <c r="AF132" s="89"/>
      <c r="AG132" s="89"/>
      <c r="AH132" s="89" t="s">
        <v>720</v>
      </c>
      <c r="AI132" s="89" t="s">
        <v>53</v>
      </c>
      <c r="AJ132" s="89" t="s">
        <v>58</v>
      </c>
      <c r="AK132" s="103" t="s">
        <v>719</v>
      </c>
      <c r="AL132" s="30" t="s">
        <v>721</v>
      </c>
      <c r="AM132" s="89"/>
      <c r="AN132" s="89" t="s">
        <v>722</v>
      </c>
      <c r="AO132" s="89"/>
      <c r="AP132" s="89"/>
      <c r="AQ132" s="89"/>
      <c r="AR132" s="89"/>
      <c r="AS132" s="89"/>
      <c r="AT132" s="14"/>
    </row>
    <row r="133" spans="2:46" s="15" customFormat="1" ht="12.75" customHeight="1">
      <c r="B133" s="89" t="str">
        <f>SUBSTITUTE(SUBSTITUTE(CONCATENATE(IF(F133="Universally Unique","UU",F133),IF(G133&lt;&gt;J133,I133,#REF!),CONCATENATE(IF(J133="Identifier","ID",IF(J133="Text","",J133))))," ",""),"'","")</f>
        <v>ConsumersEnergyLevel</v>
      </c>
      <c r="C133" s="129" t="s">
        <v>1147</v>
      </c>
      <c r="D133" s="89"/>
      <c r="E133" s="89" t="s">
        <v>347</v>
      </c>
      <c r="F133" s="89" t="s">
        <v>716</v>
      </c>
      <c r="G133" s="89" t="s">
        <v>723</v>
      </c>
      <c r="H133" s="89" t="s">
        <v>724</v>
      </c>
      <c r="I133" s="25" t="str">
        <f t="shared" si="24"/>
        <v>Energy Level</v>
      </c>
      <c r="J133" s="89" t="s">
        <v>121</v>
      </c>
      <c r="K133" s="25"/>
      <c r="L133" s="25" t="str">
        <f t="shared" si="25"/>
        <v>Text. Type</v>
      </c>
      <c r="M133" s="89"/>
      <c r="N133" s="25"/>
      <c r="O133" s="25"/>
      <c r="P133" s="89" t="s">
        <v>53</v>
      </c>
      <c r="Q133" s="89" t="s">
        <v>54</v>
      </c>
      <c r="R133" s="104" t="s">
        <v>725</v>
      </c>
      <c r="S133" s="30" t="s">
        <v>726</v>
      </c>
      <c r="T133" s="89"/>
      <c r="U133" s="89"/>
      <c r="V133" s="89"/>
      <c r="W133" s="89"/>
      <c r="X133" s="89"/>
      <c r="Y133" s="89"/>
      <c r="Z133" s="89"/>
      <c r="AA133" s="89"/>
      <c r="AB133" s="89"/>
      <c r="AC133" s="89"/>
      <c r="AD133" s="89"/>
      <c r="AE133" s="89"/>
      <c r="AF133" s="89"/>
      <c r="AG133" s="89"/>
      <c r="AH133" s="89" t="s">
        <v>727</v>
      </c>
      <c r="AI133" s="89" t="s">
        <v>53</v>
      </c>
      <c r="AJ133" s="89" t="s">
        <v>58</v>
      </c>
      <c r="AK133" s="103" t="s">
        <v>726</v>
      </c>
      <c r="AL133" s="30" t="s">
        <v>728</v>
      </c>
      <c r="AM133" s="89"/>
      <c r="AN133" s="89"/>
      <c r="AO133" s="89"/>
      <c r="AP133" s="89"/>
      <c r="AQ133" s="89"/>
      <c r="AR133" s="89"/>
      <c r="AS133" s="89"/>
      <c r="AT133" s="14"/>
    </row>
    <row r="134" spans="2:46" s="15" customFormat="1" ht="12.75" customHeight="1">
      <c r="B134" s="89" t="str">
        <f>SUBSTITUTE(SUBSTITUTE(CONCATENATE(IF(F134="Universally Unique","UU",F134),IF(G134&lt;&gt;J134,I134,#REF!),CONCATENATE(IF(J134="Identifier","ID",IF(J134="Text","",J134))))," ",""),"'","")</f>
        <v>ResidenceType</v>
      </c>
      <c r="C134" s="129" t="s">
        <v>1149</v>
      </c>
      <c r="D134" s="89"/>
      <c r="E134" s="89" t="s">
        <v>347</v>
      </c>
      <c r="F134" s="89"/>
      <c r="G134" s="89" t="s">
        <v>729</v>
      </c>
      <c r="H134" s="89" t="s">
        <v>366</v>
      </c>
      <c r="I134" s="25" t="str">
        <f t="shared" si="24"/>
        <v>Residence Type</v>
      </c>
      <c r="J134" s="89" t="s">
        <v>121</v>
      </c>
      <c r="K134" s="25"/>
      <c r="L134" s="25" t="str">
        <f t="shared" si="25"/>
        <v>Text. Type</v>
      </c>
      <c r="M134" s="89"/>
      <c r="N134" s="25"/>
      <c r="O134" s="25"/>
      <c r="P134" s="89" t="s">
        <v>53</v>
      </c>
      <c r="Q134" s="89" t="s">
        <v>54</v>
      </c>
      <c r="R134" s="90" t="s">
        <v>730</v>
      </c>
      <c r="S134" s="30" t="s">
        <v>731</v>
      </c>
      <c r="T134" s="89"/>
      <c r="U134" s="89"/>
      <c r="V134" s="89"/>
      <c r="W134" s="89"/>
      <c r="X134" s="89"/>
      <c r="Y134" s="89"/>
      <c r="Z134" s="89"/>
      <c r="AA134" s="89"/>
      <c r="AB134" s="89"/>
      <c r="AC134" s="89"/>
      <c r="AD134" s="89"/>
      <c r="AE134" s="89"/>
      <c r="AF134" s="89"/>
      <c r="AG134" s="89"/>
      <c r="AH134" s="89" t="s">
        <v>732</v>
      </c>
      <c r="AI134" s="89" t="s">
        <v>53</v>
      </c>
      <c r="AJ134" s="89" t="s">
        <v>58</v>
      </c>
      <c r="AK134" s="103" t="s">
        <v>733</v>
      </c>
      <c r="AL134" s="30" t="s">
        <v>734</v>
      </c>
      <c r="AM134" s="89"/>
      <c r="AN134" s="27"/>
      <c r="AO134" s="89"/>
      <c r="AP134" s="89"/>
      <c r="AQ134" s="89"/>
      <c r="AR134" s="89"/>
      <c r="AS134" s="89"/>
      <c r="AT134" s="14"/>
    </row>
    <row r="135" spans="2:46" s="15" customFormat="1" ht="12.75" customHeight="1">
      <c r="B135" s="89" t="str">
        <f>SUBSTITUTE(SUBSTITUTE(CONCATENATE(IF(F135="Universally Unique","UU",F135),IF(H135&lt;&gt;J135,I135,G135),CONCATENATE(IF(J135="Identifier","ID",IF(J135="Text","",J135))))," ",""),"'","")</f>
        <v>ResidenceTypeCode</v>
      </c>
      <c r="C135" s="129" t="s">
        <v>1150</v>
      </c>
      <c r="D135" s="89"/>
      <c r="E135" s="89" t="s">
        <v>347</v>
      </c>
      <c r="F135" s="89"/>
      <c r="G135" s="89" t="s">
        <v>735</v>
      </c>
      <c r="H135" s="89" t="s">
        <v>112</v>
      </c>
      <c r="I135" s="25" t="str">
        <f t="shared" si="24"/>
        <v>Residence Type Code</v>
      </c>
      <c r="J135" s="89" t="s">
        <v>112</v>
      </c>
      <c r="K135" s="25"/>
      <c r="L135" s="25" t="str">
        <f t="shared" si="25"/>
        <v>Code. Type</v>
      </c>
      <c r="M135" s="89"/>
      <c r="N135" s="25"/>
      <c r="O135" s="25"/>
      <c r="P135" s="89" t="s">
        <v>53</v>
      </c>
      <c r="Q135" s="89" t="s">
        <v>54</v>
      </c>
      <c r="R135" s="90" t="s">
        <v>736</v>
      </c>
      <c r="S135" s="30" t="s">
        <v>731</v>
      </c>
      <c r="T135" s="89"/>
      <c r="U135" s="89"/>
      <c r="V135" s="89"/>
      <c r="W135" s="89"/>
      <c r="X135" s="89"/>
      <c r="Y135" s="89"/>
      <c r="Z135" s="89"/>
      <c r="AA135" s="89"/>
      <c r="AB135" s="89"/>
      <c r="AC135" s="89"/>
      <c r="AD135" s="89"/>
      <c r="AE135" s="89"/>
      <c r="AF135" s="89"/>
      <c r="AG135" s="89"/>
      <c r="AH135" s="89" t="s">
        <v>737</v>
      </c>
      <c r="AI135" s="89"/>
      <c r="AJ135" s="89"/>
      <c r="AK135" s="103" t="s">
        <v>731</v>
      </c>
      <c r="AL135" s="30" t="s">
        <v>738</v>
      </c>
      <c r="AM135" s="89"/>
      <c r="AN135" s="89" t="s">
        <v>739</v>
      </c>
      <c r="AO135" s="89"/>
      <c r="AP135" s="89"/>
      <c r="AQ135" s="89"/>
      <c r="AR135" s="89"/>
      <c r="AS135" s="89"/>
      <c r="AT135" s="14"/>
    </row>
    <row r="136" spans="2:46" s="15" customFormat="1" ht="12.75" customHeight="1">
      <c r="B136" s="89" t="str">
        <f>SUBSTITUTE(SUBSTITUTE(CONCATENATE(IF(F136="Universally Unique","UU",F136),IF(H136&lt;&gt;J136,I136,G136),CONCATENATE(IF(J136="Identifier","ID",IF(J136="Text","",J136))))," ",""),"'","")</f>
        <v>HeatingType</v>
      </c>
      <c r="C136" s="129" t="s">
        <v>1151</v>
      </c>
      <c r="D136" s="89"/>
      <c r="E136" s="89" t="s">
        <v>347</v>
      </c>
      <c r="F136" s="89"/>
      <c r="G136" s="89" t="s">
        <v>740</v>
      </c>
      <c r="H136" s="89" t="s">
        <v>121</v>
      </c>
      <c r="I136" s="25" t="str">
        <f t="shared" si="24"/>
        <v>Heating Type Text</v>
      </c>
      <c r="J136" s="89" t="s">
        <v>121</v>
      </c>
      <c r="K136" s="25"/>
      <c r="L136" s="25" t="str">
        <f t="shared" si="25"/>
        <v>Text. Type</v>
      </c>
      <c r="M136" s="89"/>
      <c r="N136" s="25"/>
      <c r="O136" s="25"/>
      <c r="P136" s="89" t="s">
        <v>53</v>
      </c>
      <c r="Q136" s="89" t="s">
        <v>54</v>
      </c>
      <c r="R136" s="90" t="s">
        <v>741</v>
      </c>
      <c r="S136" s="30" t="s">
        <v>742</v>
      </c>
      <c r="T136" s="89"/>
      <c r="U136" s="89"/>
      <c r="V136" s="89"/>
      <c r="W136" s="89"/>
      <c r="X136" s="89"/>
      <c r="Y136" s="89"/>
      <c r="Z136" s="89"/>
      <c r="AA136" s="89"/>
      <c r="AB136" s="89"/>
      <c r="AC136" s="89"/>
      <c r="AD136" s="89"/>
      <c r="AE136" s="89"/>
      <c r="AF136" s="89"/>
      <c r="AG136" s="89"/>
      <c r="AH136" s="89" t="s">
        <v>743</v>
      </c>
      <c r="AI136" s="89" t="s">
        <v>53</v>
      </c>
      <c r="AJ136" s="89" t="s">
        <v>58</v>
      </c>
      <c r="AK136" s="103" t="s">
        <v>744</v>
      </c>
      <c r="AL136" s="30" t="s">
        <v>745</v>
      </c>
      <c r="AM136" s="89"/>
      <c r="AN136" s="27"/>
      <c r="AO136" s="89"/>
      <c r="AP136" s="89"/>
      <c r="AQ136" s="89"/>
      <c r="AR136" s="89"/>
      <c r="AS136" s="89"/>
      <c r="AT136" s="14"/>
    </row>
    <row r="137" spans="2:46" s="15" customFormat="1" ht="12.75" customHeight="1">
      <c r="B137" s="89" t="str">
        <f>SUBSTITUTE(SUBSTITUTE(CONCATENATE(IF(F137="Universally Unique","UU",F137),IF(H137&lt;&gt;J137,I137,G137),CONCATENATE(IF(J137="Identifier","ID",IF(J137="Text","",J137))))," ",""),"'","")</f>
        <v>HeatingTypeCode</v>
      </c>
      <c r="C137" s="129" t="s">
        <v>1152</v>
      </c>
      <c r="D137" s="89"/>
      <c r="E137" s="89" t="s">
        <v>347</v>
      </c>
      <c r="F137" s="89"/>
      <c r="G137" s="89" t="s">
        <v>740</v>
      </c>
      <c r="H137" s="89" t="s">
        <v>112</v>
      </c>
      <c r="I137" s="25" t="str">
        <f t="shared" si="24"/>
        <v>Heating Type Code</v>
      </c>
      <c r="J137" s="89" t="s">
        <v>112</v>
      </c>
      <c r="K137" s="25"/>
      <c r="L137" s="25" t="str">
        <f t="shared" si="25"/>
        <v>Code. Type</v>
      </c>
      <c r="M137" s="89"/>
      <c r="N137" s="25"/>
      <c r="O137" s="25"/>
      <c r="P137" s="89" t="s">
        <v>53</v>
      </c>
      <c r="Q137" s="89" t="s">
        <v>54</v>
      </c>
      <c r="R137" s="104" t="s">
        <v>746</v>
      </c>
      <c r="S137" s="30" t="s">
        <v>747</v>
      </c>
      <c r="T137" s="89"/>
      <c r="U137" s="89"/>
      <c r="V137" s="89"/>
      <c r="W137" s="89"/>
      <c r="X137" s="89"/>
      <c r="Y137" s="89"/>
      <c r="Z137" s="89"/>
      <c r="AA137" s="89"/>
      <c r="AB137" s="89"/>
      <c r="AC137" s="89"/>
      <c r="AD137" s="89"/>
      <c r="AE137" s="89"/>
      <c r="AF137" s="89"/>
      <c r="AG137" s="89"/>
      <c r="AH137" s="89" t="s">
        <v>748</v>
      </c>
      <c r="AI137" s="89" t="s">
        <v>53</v>
      </c>
      <c r="AJ137" s="89" t="s">
        <v>58</v>
      </c>
      <c r="AK137" s="103" t="s">
        <v>747</v>
      </c>
      <c r="AL137" s="30" t="s">
        <v>749</v>
      </c>
      <c r="AM137" s="89"/>
      <c r="AN137" s="89" t="s">
        <v>750</v>
      </c>
      <c r="AO137" s="89"/>
      <c r="AP137" s="89"/>
      <c r="AQ137" s="89"/>
      <c r="AR137" s="89"/>
      <c r="AS137" s="89"/>
      <c r="AT137" s="14"/>
    </row>
    <row r="138" spans="2:46" s="15" customFormat="1" ht="12.75" customHeight="1">
      <c r="B138" s="50" t="str">
        <f>SUBSTITUTE(SUBSTITUTE(CONCATENATE(IF(F138="Universally Unique","UU",F138),G138,IF(I138&lt;&gt;J138,I138,""),CONCATENATE(IF(J138="Identifier","ID",IF(J138="Text","",J138))))," ",""),"'","")</f>
        <v>Period</v>
      </c>
      <c r="C138" s="79" t="s">
        <v>751</v>
      </c>
      <c r="D138" s="79"/>
      <c r="E138" s="79" t="s">
        <v>347</v>
      </c>
      <c r="F138" s="79"/>
      <c r="G138" s="79"/>
      <c r="H138" s="79"/>
      <c r="I138" s="50" t="str">
        <f>N138</f>
        <v>Period</v>
      </c>
      <c r="J138" s="50" t="str">
        <f>N138</f>
        <v>Period</v>
      </c>
      <c r="K138" s="79"/>
      <c r="L138" s="60"/>
      <c r="M138" s="79"/>
      <c r="N138" s="79" t="s">
        <v>319</v>
      </c>
      <c r="O138" s="79"/>
      <c r="P138" s="83" t="s">
        <v>53</v>
      </c>
      <c r="Q138" s="79" t="s">
        <v>149</v>
      </c>
      <c r="R138" s="86" t="s">
        <v>752</v>
      </c>
      <c r="S138" s="81"/>
      <c r="T138" s="50"/>
      <c r="U138" s="50"/>
      <c r="V138" s="50"/>
      <c r="W138" s="50"/>
      <c r="X138" s="50"/>
      <c r="Y138" s="50"/>
      <c r="Z138" s="50"/>
      <c r="AA138" s="50"/>
      <c r="AB138" s="50"/>
      <c r="AC138" s="50"/>
      <c r="AD138" s="50"/>
      <c r="AE138" s="50"/>
      <c r="AF138" s="50"/>
      <c r="AG138" s="50"/>
      <c r="AH138" s="82" t="s">
        <v>588</v>
      </c>
      <c r="AI138" s="83" t="s">
        <v>568</v>
      </c>
      <c r="AJ138" s="83" t="s">
        <v>58</v>
      </c>
      <c r="AK138" s="81"/>
      <c r="AL138" s="84" t="s">
        <v>753</v>
      </c>
      <c r="AM138" s="67"/>
      <c r="AN138" s="67"/>
      <c r="AO138" s="67"/>
      <c r="AP138" s="60"/>
      <c r="AQ138" s="85"/>
      <c r="AR138" s="67"/>
      <c r="AS138" s="67"/>
      <c r="AT138" s="14"/>
    </row>
    <row r="139" spans="2:46" s="15" customFormat="1" ht="12.75" customHeight="1">
      <c r="B139" s="50" t="str">
        <f>SUBSTITUTE(SUBSTITUTE(CONCATENATE(IF(F139="Universally Unique","UU",F139),G139,IF(I139&lt;&gt;J139,I139,""),CONCATENATE(IF(J139="Identifier","ID",IF(J139="Text","",J139))))," ",""),"'","")</f>
        <v>GuidanceDocumentReference</v>
      </c>
      <c r="C139" s="51" t="s">
        <v>754</v>
      </c>
      <c r="D139" s="51"/>
      <c r="E139" s="79" t="s">
        <v>347</v>
      </c>
      <c r="F139" s="51"/>
      <c r="G139" s="51" t="s">
        <v>755</v>
      </c>
      <c r="H139" s="51"/>
      <c r="I139" s="50" t="str">
        <f>N139</f>
        <v>Document Reference</v>
      </c>
      <c r="J139" s="50" t="str">
        <f>N139</f>
        <v>Document Reference</v>
      </c>
      <c r="K139" s="51"/>
      <c r="L139" s="51"/>
      <c r="M139" s="51"/>
      <c r="N139" s="51" t="s">
        <v>148</v>
      </c>
      <c r="O139" s="51"/>
      <c r="P139" s="51" t="s">
        <v>53</v>
      </c>
      <c r="Q139" s="51" t="s">
        <v>149</v>
      </c>
      <c r="R139" s="52" t="s">
        <v>756</v>
      </c>
      <c r="S139" s="53"/>
      <c r="T139" s="54"/>
      <c r="U139" s="54"/>
      <c r="V139" s="54"/>
      <c r="W139" s="54"/>
      <c r="X139" s="54"/>
      <c r="Y139" s="54"/>
      <c r="Z139" s="54"/>
      <c r="AA139" s="54"/>
      <c r="AB139" s="54"/>
      <c r="AC139" s="54"/>
      <c r="AD139" s="54"/>
      <c r="AE139" s="54"/>
      <c r="AF139" s="54"/>
      <c r="AG139" s="54"/>
      <c r="AH139" s="55" t="s">
        <v>757</v>
      </c>
      <c r="AI139" s="51" t="s">
        <v>53</v>
      </c>
      <c r="AJ139" s="56" t="s">
        <v>58</v>
      </c>
      <c r="AK139" s="53"/>
      <c r="AL139" s="52" t="s">
        <v>758</v>
      </c>
      <c r="AM139" s="57"/>
      <c r="AN139" s="57"/>
      <c r="AO139" s="58"/>
      <c r="AP139" s="57"/>
      <c r="AQ139" s="59"/>
      <c r="AR139" s="60"/>
      <c r="AS139" s="61"/>
      <c r="AT139" s="14"/>
    </row>
    <row r="140" spans="2:46" s="15" customFormat="1" ht="12.75" customHeight="1">
      <c r="B140" s="50" t="str">
        <f>SUBSTITUTE(SUBSTITUTE(CONCATENATE(IF(F140="Universally Unique","UU",F140),G140,IF(I140&lt;&gt;J140,I140,""),CONCATENATE(IF(J140="Identifier","ID",IF(J140="Text","",J140))))," ",""),"'","")</f>
        <v>DocumentReference</v>
      </c>
      <c r="C140" s="51" t="s">
        <v>759</v>
      </c>
      <c r="D140" s="51"/>
      <c r="E140" s="79" t="s">
        <v>347</v>
      </c>
      <c r="F140" s="51"/>
      <c r="G140" s="51"/>
      <c r="H140" s="51"/>
      <c r="I140" s="50" t="str">
        <f>N140</f>
        <v>Document Reference</v>
      </c>
      <c r="J140" s="50" t="str">
        <f>N140</f>
        <v>Document Reference</v>
      </c>
      <c r="K140" s="51"/>
      <c r="L140" s="51"/>
      <c r="M140" s="51"/>
      <c r="N140" s="51" t="s">
        <v>148</v>
      </c>
      <c r="O140" s="51"/>
      <c r="P140" s="51" t="s">
        <v>53</v>
      </c>
      <c r="Q140" s="51" t="s">
        <v>149</v>
      </c>
      <c r="R140" s="52" t="s">
        <v>760</v>
      </c>
      <c r="S140" s="53"/>
      <c r="T140" s="54"/>
      <c r="U140" s="54"/>
      <c r="V140" s="54"/>
      <c r="W140" s="54"/>
      <c r="X140" s="54"/>
      <c r="Y140" s="54"/>
      <c r="Z140" s="54"/>
      <c r="AA140" s="54"/>
      <c r="AB140" s="54"/>
      <c r="AC140" s="54"/>
      <c r="AD140" s="54"/>
      <c r="AE140" s="54"/>
      <c r="AF140" s="54"/>
      <c r="AG140" s="54"/>
      <c r="AH140" s="55" t="s">
        <v>761</v>
      </c>
      <c r="AI140" s="51" t="s">
        <v>53</v>
      </c>
      <c r="AJ140" s="56" t="s">
        <v>58</v>
      </c>
      <c r="AK140" s="53"/>
      <c r="AL140" s="52" t="s">
        <v>762</v>
      </c>
      <c r="AM140" s="57"/>
      <c r="AN140" s="57"/>
      <c r="AO140" s="58"/>
      <c r="AP140" s="57"/>
      <c r="AQ140" s="59"/>
      <c r="AR140" s="60"/>
      <c r="AS140" s="61"/>
      <c r="AT140" s="14"/>
    </row>
    <row r="141" spans="2:46" s="15" customFormat="1" ht="12.75" customHeight="1">
      <c r="B141" s="50" t="str">
        <f>SUBSTITUTE(SUBSTITUTE(CONCATENATE(IF(F141="Universally Unique","UU",F141),G141,IF(I141&lt;&gt;J141,I141,""),CONCATENATE(IF(J141="Identifier","ID",IF(J141="Text","",J141))))," ",""),"'","")</f>
        <v>ConsumptionReportReference</v>
      </c>
      <c r="C141" s="51" t="s">
        <v>763</v>
      </c>
      <c r="D141" s="51"/>
      <c r="E141" s="79" t="s">
        <v>347</v>
      </c>
      <c r="F141" s="51"/>
      <c r="G141" s="51"/>
      <c r="H141" s="51"/>
      <c r="I141" s="50" t="str">
        <f>N141</f>
        <v>Consumption Report Reference</v>
      </c>
      <c r="J141" s="50" t="str">
        <f>N141</f>
        <v>Consumption Report Reference</v>
      </c>
      <c r="K141" s="51"/>
      <c r="L141" s="51"/>
      <c r="M141" s="51"/>
      <c r="N141" s="51" t="s">
        <v>764</v>
      </c>
      <c r="O141" s="51"/>
      <c r="P141" s="51" t="s">
        <v>122</v>
      </c>
      <c r="Q141" s="51" t="s">
        <v>149</v>
      </c>
      <c r="R141" s="52" t="s">
        <v>765</v>
      </c>
      <c r="S141" s="53"/>
      <c r="T141" s="54"/>
      <c r="U141" s="54"/>
      <c r="V141" s="54"/>
      <c r="W141" s="54"/>
      <c r="X141" s="54"/>
      <c r="Y141" s="54"/>
      <c r="Z141" s="54"/>
      <c r="AA141" s="54"/>
      <c r="AB141" s="54"/>
      <c r="AC141" s="54"/>
      <c r="AD141" s="54"/>
      <c r="AE141" s="54"/>
      <c r="AF141" s="54"/>
      <c r="AG141" s="54"/>
      <c r="AH141" s="55" t="s">
        <v>766</v>
      </c>
      <c r="AI141" s="51" t="s">
        <v>122</v>
      </c>
      <c r="AJ141" s="56" t="s">
        <v>58</v>
      </c>
      <c r="AK141" s="53"/>
      <c r="AL141" s="52" t="s">
        <v>767</v>
      </c>
      <c r="AM141" s="57"/>
      <c r="AN141" s="57"/>
      <c r="AO141" s="58"/>
      <c r="AP141" s="57"/>
      <c r="AQ141" s="59"/>
      <c r="AR141" s="60"/>
      <c r="AS141" s="61"/>
      <c r="AT141" s="14"/>
    </row>
    <row r="142" spans="2:46" s="15" customFormat="1" ht="12.75" customHeight="1">
      <c r="B142" s="50" t="str">
        <f>SUBSTITUTE(SUBSTITUTE(CONCATENATE(IF(F142="Universally Unique","UU",F142),G142,IF(I142&lt;&gt;J142,I142,""),CONCATENATE(IF(J142="Identifier","ID",IF(J142="Text","",J142))))," ",""),"'","")</f>
        <v>ConsumptionHistory</v>
      </c>
      <c r="C142" s="51" t="s">
        <v>768</v>
      </c>
      <c r="D142" s="51"/>
      <c r="E142" s="79" t="s">
        <v>347</v>
      </c>
      <c r="F142" s="51"/>
      <c r="G142" s="51"/>
      <c r="H142" s="51"/>
      <c r="I142" s="50" t="str">
        <f>N142</f>
        <v>Consumption History</v>
      </c>
      <c r="J142" s="50" t="str">
        <f>N142</f>
        <v>Consumption History</v>
      </c>
      <c r="K142" s="51"/>
      <c r="L142" s="51"/>
      <c r="M142" s="51"/>
      <c r="N142" s="85" t="s">
        <v>769</v>
      </c>
      <c r="O142" s="51"/>
      <c r="P142" s="51" t="s">
        <v>122</v>
      </c>
      <c r="Q142" s="51" t="s">
        <v>149</v>
      </c>
      <c r="R142" s="52" t="s">
        <v>770</v>
      </c>
      <c r="S142" s="53"/>
      <c r="T142" s="54"/>
      <c r="U142" s="54"/>
      <c r="V142" s="54"/>
      <c r="W142" s="54"/>
      <c r="X142" s="54"/>
      <c r="Y142" s="54"/>
      <c r="Z142" s="54"/>
      <c r="AA142" s="54"/>
      <c r="AB142" s="54"/>
      <c r="AC142" s="54"/>
      <c r="AD142" s="54"/>
      <c r="AE142" s="54"/>
      <c r="AF142" s="54"/>
      <c r="AG142" s="54"/>
      <c r="AH142" s="55" t="s">
        <v>771</v>
      </c>
      <c r="AI142" s="51" t="s">
        <v>122</v>
      </c>
      <c r="AJ142" s="56" t="s">
        <v>58</v>
      </c>
      <c r="AK142" s="53"/>
      <c r="AL142" s="52" t="s">
        <v>772</v>
      </c>
      <c r="AM142" s="57"/>
      <c r="AN142" s="57"/>
      <c r="AO142" s="58"/>
      <c r="AP142" s="57"/>
      <c r="AQ142" s="59"/>
      <c r="AR142" s="60"/>
      <c r="AS142" s="61"/>
      <c r="AT142" s="14"/>
    </row>
    <row r="143" spans="2:46" s="15" customFormat="1" ht="12.75" customHeight="1">
      <c r="B143" s="16" t="str">
        <f>SUBSTITUTE(SUBSTITUTE(CONCATENATE(IF(D143="","",CONCATENATE(D143,"")),"",E143)," ",""),"'","")</f>
        <v>ConsumptionReportReference</v>
      </c>
      <c r="C143" s="17" t="s">
        <v>773</v>
      </c>
      <c r="D143" s="17"/>
      <c r="E143" s="17" t="s">
        <v>764</v>
      </c>
      <c r="F143" s="17"/>
      <c r="G143" s="17"/>
      <c r="H143" s="17"/>
      <c r="I143" s="17"/>
      <c r="J143" s="17"/>
      <c r="K143" s="17"/>
      <c r="L143" s="17"/>
      <c r="M143" s="17"/>
      <c r="N143" s="17"/>
      <c r="O143" s="17"/>
      <c r="P143" s="17"/>
      <c r="Q143" s="17" t="s">
        <v>46</v>
      </c>
      <c r="R143" s="18" t="s">
        <v>765</v>
      </c>
      <c r="S143" s="19"/>
      <c r="T143" s="18"/>
      <c r="U143" s="18"/>
      <c r="V143" s="18"/>
      <c r="W143" s="18"/>
      <c r="X143" s="18"/>
      <c r="Y143" s="18"/>
      <c r="Z143" s="18"/>
      <c r="AA143" s="18"/>
      <c r="AB143" s="18"/>
      <c r="AC143" s="18"/>
      <c r="AD143" s="18"/>
      <c r="AE143" s="18"/>
      <c r="AF143" s="18"/>
      <c r="AG143" s="18"/>
      <c r="AH143" s="92" t="s">
        <v>774</v>
      </c>
      <c r="AI143" s="17"/>
      <c r="AJ143" s="93"/>
      <c r="AK143" s="19"/>
      <c r="AL143" s="23" t="s">
        <v>775</v>
      </c>
      <c r="AM143" s="94"/>
      <c r="AN143" s="94"/>
      <c r="AO143" s="94"/>
      <c r="AP143" s="21"/>
      <c r="AQ143" s="94"/>
      <c r="AR143" s="21"/>
      <c r="AS143" s="94"/>
      <c r="AT143" s="14"/>
    </row>
    <row r="144" spans="2:46" s="15" customFormat="1" ht="12.75" customHeight="1">
      <c r="B144" s="89" t="str">
        <f>SUBSTITUTE(SUBSTITUTE(CONCATENATE(IF(F144="Universally Unique","UU",F144),IF(H144&lt;&gt;J144,I144,G144),CONCATENATE(IF(J144="Identifier","ID",IF(J144="Text","",J144))))," ",""),"'","")</f>
        <v>ConsumptionReportID</v>
      </c>
      <c r="C144" s="89" t="s">
        <v>776</v>
      </c>
      <c r="D144" s="89"/>
      <c r="E144" s="89" t="s">
        <v>764</v>
      </c>
      <c r="F144" s="89" t="s">
        <v>306</v>
      </c>
      <c r="G144" s="89" t="s">
        <v>777</v>
      </c>
      <c r="H144" s="27" t="s">
        <v>52</v>
      </c>
      <c r="I144" s="25" t="str">
        <f>IF(G144&lt;&gt;"",CONCATENATE(G144," ",H144),H144)</f>
        <v>Report Identifier</v>
      </c>
      <c r="J144" s="27" t="s">
        <v>52</v>
      </c>
      <c r="K144" s="25"/>
      <c r="L144" s="25" t="str">
        <f>IF(K144&lt;&gt;"",CONCATENATE(K144,"_ ",J144,". Type"),CONCATENATE(J144,". Type"))</f>
        <v>Identifier. Type</v>
      </c>
      <c r="M144" s="89"/>
      <c r="N144" s="25"/>
      <c r="O144" s="25"/>
      <c r="P144" s="89">
        <v>1</v>
      </c>
      <c r="Q144" s="89" t="s">
        <v>54</v>
      </c>
      <c r="R144" s="90" t="s">
        <v>778</v>
      </c>
      <c r="S144" s="103" t="s">
        <v>689</v>
      </c>
      <c r="T144" s="89"/>
      <c r="U144" s="89"/>
      <c r="V144" s="89"/>
      <c r="W144" s="89"/>
      <c r="X144" s="89"/>
      <c r="Y144" s="89"/>
      <c r="Z144" s="89"/>
      <c r="AA144" s="89"/>
      <c r="AB144" s="89"/>
      <c r="AC144" s="89"/>
      <c r="AD144" s="89"/>
      <c r="AE144" s="89"/>
      <c r="AF144" s="89"/>
      <c r="AG144" s="89"/>
      <c r="AH144" s="89" t="s">
        <v>76</v>
      </c>
      <c r="AI144" s="89">
        <v>1</v>
      </c>
      <c r="AJ144" s="89" t="s">
        <v>58</v>
      </c>
      <c r="AK144" s="103" t="s">
        <v>689</v>
      </c>
      <c r="AL144" s="30" t="s">
        <v>779</v>
      </c>
      <c r="AM144" s="89"/>
      <c r="AN144" s="89"/>
      <c r="AO144" s="89"/>
      <c r="AP144" s="89"/>
      <c r="AQ144" s="89"/>
      <c r="AR144" s="89"/>
      <c r="AS144" s="89"/>
      <c r="AT144" s="14"/>
    </row>
    <row r="145" spans="2:46" s="15" customFormat="1" ht="12.75" customHeight="1">
      <c r="B145" s="89" t="str">
        <f>SUBSTITUTE(SUBSTITUTE(CONCATENATE(IF(F145="Universally Unique","UU",F145),IF(H145&lt;&gt;J145,I145,G145),CONCATENATE(IF(J145="Identifier","ID",IF(J145="Text","",J145))))," ",""),"'","")</f>
        <v>ConsumptionType</v>
      </c>
      <c r="C145" s="129" t="s">
        <v>1154</v>
      </c>
      <c r="D145" s="89"/>
      <c r="E145" s="89" t="s">
        <v>764</v>
      </c>
      <c r="F145" s="89"/>
      <c r="G145" s="89" t="s">
        <v>306</v>
      </c>
      <c r="H145" s="89" t="s">
        <v>366</v>
      </c>
      <c r="I145" s="25" t="str">
        <f>IF(G145&lt;&gt;"",CONCATENATE(G145," ",H145),H145)</f>
        <v>Consumption Type</v>
      </c>
      <c r="J145" s="89" t="s">
        <v>121</v>
      </c>
      <c r="K145" s="25"/>
      <c r="L145" s="25" t="str">
        <f>IF(K145&lt;&gt;"",CONCATENATE(K145,"_ ",J145,". Type"),CONCATENATE(J145,". Type"))</f>
        <v>Text. Type</v>
      </c>
      <c r="M145" s="89"/>
      <c r="N145" s="25"/>
      <c r="O145" s="25"/>
      <c r="P145" s="89" t="s">
        <v>53</v>
      </c>
      <c r="Q145" s="89" t="s">
        <v>54</v>
      </c>
      <c r="R145" s="90" t="s">
        <v>780</v>
      </c>
      <c r="S145" s="103" t="s">
        <v>306</v>
      </c>
      <c r="T145" s="89"/>
      <c r="U145" s="89"/>
      <c r="V145" s="89"/>
      <c r="W145" s="89"/>
      <c r="X145" s="89"/>
      <c r="Y145" s="89"/>
      <c r="Z145" s="89"/>
      <c r="AA145" s="89"/>
      <c r="AB145" s="89"/>
      <c r="AC145" s="89"/>
      <c r="AD145" s="89"/>
      <c r="AE145" s="89"/>
      <c r="AF145" s="89"/>
      <c r="AG145" s="89"/>
      <c r="AH145" s="89" t="s">
        <v>640</v>
      </c>
      <c r="AI145" s="89" t="s">
        <v>53</v>
      </c>
      <c r="AJ145" s="89" t="s">
        <v>58</v>
      </c>
      <c r="AK145" s="103" t="s">
        <v>573</v>
      </c>
      <c r="AL145" s="30" t="s">
        <v>692</v>
      </c>
      <c r="AM145" s="89"/>
      <c r="AN145" s="27"/>
      <c r="AO145" s="89"/>
      <c r="AP145" s="89"/>
      <c r="AQ145" s="89"/>
      <c r="AR145" s="89"/>
      <c r="AS145" s="89"/>
      <c r="AT145" s="14"/>
    </row>
    <row r="146" spans="2:46" s="15" customFormat="1" ht="12.75" customHeight="1">
      <c r="B146" s="89" t="str">
        <f>SUBSTITUTE(SUBSTITUTE(CONCATENATE(IF(F146="Universally Unique","UU",F146),IF(H146&lt;&gt;J146,I146,G146),CONCATENATE(IF(J146="Identifier","ID",IF(J146="Text","",J146))))," ",""),"'","")</f>
        <v>ConsumptionTypeCode</v>
      </c>
      <c r="C146" s="129" t="s">
        <v>1153</v>
      </c>
      <c r="D146" s="89"/>
      <c r="E146" s="89" t="s">
        <v>764</v>
      </c>
      <c r="F146" s="89"/>
      <c r="G146" s="89" t="s">
        <v>643</v>
      </c>
      <c r="H146" s="89" t="s">
        <v>112</v>
      </c>
      <c r="I146" s="25" t="str">
        <f>IF(G146&lt;&gt;"",CONCATENATE(G146," ",H146),H146)</f>
        <v>Consumption Type Code</v>
      </c>
      <c r="J146" s="89" t="s">
        <v>112</v>
      </c>
      <c r="K146" s="25"/>
      <c r="L146" s="25" t="str">
        <f>IF(K146&lt;&gt;"",CONCATENATE(K146,"_ ",J146,". Type"),CONCATENATE(J146,". Type"))</f>
        <v>Code. Type</v>
      </c>
      <c r="M146" s="89"/>
      <c r="N146" s="25"/>
      <c r="O146" s="25"/>
      <c r="P146" s="89" t="s">
        <v>53</v>
      </c>
      <c r="Q146" s="89" t="s">
        <v>54</v>
      </c>
      <c r="R146" s="104" t="s">
        <v>781</v>
      </c>
      <c r="S146" s="103" t="s">
        <v>306</v>
      </c>
      <c r="T146" s="89"/>
      <c r="U146" s="89"/>
      <c r="V146" s="89"/>
      <c r="W146" s="89"/>
      <c r="X146" s="89"/>
      <c r="Y146" s="89"/>
      <c r="Z146" s="89"/>
      <c r="AA146" s="89"/>
      <c r="AB146" s="89"/>
      <c r="AC146" s="89"/>
      <c r="AD146" s="89"/>
      <c r="AE146" s="89"/>
      <c r="AF146" s="89"/>
      <c r="AG146" s="89"/>
      <c r="AH146" s="89" t="s">
        <v>645</v>
      </c>
      <c r="AI146" s="89" t="s">
        <v>53</v>
      </c>
      <c r="AJ146" s="89" t="s">
        <v>58</v>
      </c>
      <c r="AK146" s="103" t="s">
        <v>306</v>
      </c>
      <c r="AL146" s="30" t="s">
        <v>782</v>
      </c>
      <c r="AM146" s="89"/>
      <c r="AN146" s="89" t="s">
        <v>722</v>
      </c>
      <c r="AO146" s="89"/>
      <c r="AP146" s="89"/>
      <c r="AQ146" s="89"/>
      <c r="AR146" s="89"/>
      <c r="AS146" s="89"/>
      <c r="AT146" s="14"/>
    </row>
    <row r="147" spans="2:46" s="15" customFormat="1" ht="12.75" customHeight="1">
      <c r="B147" s="89" t="str">
        <f>SUBSTITUTE(SUBSTITUTE(CONCATENATE(IF(F147="Universally Unique","UU",F147),IF(H147&lt;&gt;J147,I147,G147),CONCATENATE(IF(J147="Identifier","ID",IF(J147="Text","",J147))))," ",""),"'","")</f>
        <v>TotalConsumedQuantity</v>
      </c>
      <c r="C147" s="129" t="s">
        <v>1155</v>
      </c>
      <c r="D147" s="89"/>
      <c r="E147" s="89" t="s">
        <v>764</v>
      </c>
      <c r="F147" s="89" t="s">
        <v>393</v>
      </c>
      <c r="G147" s="129" t="s">
        <v>699</v>
      </c>
      <c r="H147" s="89" t="s">
        <v>289</v>
      </c>
      <c r="I147" s="25" t="str">
        <f>IF(G147&lt;&gt;"",CONCATENATE(G147," ",H147),H147)</f>
        <v>Consumed Quantity</v>
      </c>
      <c r="J147" s="89" t="s">
        <v>289</v>
      </c>
      <c r="K147" s="25"/>
      <c r="L147" s="25" t="str">
        <f>IF(K147&lt;&gt;"",CONCATENATE(K147,"_ ",J147,". Type"),CONCATENATE(J147,". Type"))</f>
        <v>Quantity. Type</v>
      </c>
      <c r="M147" s="89"/>
      <c r="N147" s="25"/>
      <c r="O147" s="25"/>
      <c r="P147" s="89">
        <v>1</v>
      </c>
      <c r="Q147" s="89" t="s">
        <v>54</v>
      </c>
      <c r="R147" s="104" t="s">
        <v>783</v>
      </c>
      <c r="S147" s="103" t="s">
        <v>701</v>
      </c>
      <c r="T147" s="89"/>
      <c r="U147" s="89"/>
      <c r="V147" s="89"/>
      <c r="W147" s="89"/>
      <c r="X147" s="89"/>
      <c r="Y147" s="89"/>
      <c r="Z147" s="89"/>
      <c r="AA147" s="89"/>
      <c r="AB147" s="89"/>
      <c r="AC147" s="89"/>
      <c r="AD147" s="89"/>
      <c r="AE147" s="89"/>
      <c r="AF147" s="89"/>
      <c r="AG147" s="89"/>
      <c r="AH147" s="89" t="s">
        <v>784</v>
      </c>
      <c r="AI147" s="89">
        <v>1</v>
      </c>
      <c r="AJ147" s="89" t="s">
        <v>58</v>
      </c>
      <c r="AK147" s="103" t="s">
        <v>701</v>
      </c>
      <c r="AL147" s="30" t="s">
        <v>703</v>
      </c>
      <c r="AM147" s="89"/>
      <c r="AN147" s="89" t="s">
        <v>293</v>
      </c>
      <c r="AO147" s="89"/>
      <c r="AP147" s="89"/>
      <c r="AQ147" s="89"/>
      <c r="AR147" s="89"/>
      <c r="AS147" s="89"/>
      <c r="AT147" s="14"/>
    </row>
    <row r="148" spans="2:46" s="15" customFormat="1" ht="12.75" customHeight="1">
      <c r="B148" s="50" t="str">
        <f>SUBSTITUTE(SUBSTITUTE(CONCATENATE(IF(F148="Universally Unique","UU",F148),G148,IF(I148&lt;&gt;J148,I148,""),CONCATENATE(IF(J148="Identifier","ID",IF(J148="Text","",J148))))," ",""),"'","")</f>
        <v>Period</v>
      </c>
      <c r="C148" s="79" t="s">
        <v>785</v>
      </c>
      <c r="D148" s="79"/>
      <c r="E148" s="79" t="s">
        <v>764</v>
      </c>
      <c r="F148" s="79"/>
      <c r="G148" s="79"/>
      <c r="H148" s="79"/>
      <c r="I148" s="50" t="str">
        <f>N148</f>
        <v>Period</v>
      </c>
      <c r="J148" s="50" t="str">
        <f>N148</f>
        <v>Period</v>
      </c>
      <c r="K148" s="79"/>
      <c r="L148" s="60"/>
      <c r="M148" s="79"/>
      <c r="N148" s="79" t="s">
        <v>319</v>
      </c>
      <c r="O148" s="79"/>
      <c r="P148" s="83" t="s">
        <v>568</v>
      </c>
      <c r="Q148" s="79" t="s">
        <v>149</v>
      </c>
      <c r="R148" s="86" t="s">
        <v>786</v>
      </c>
      <c r="S148" s="81"/>
      <c r="T148" s="50"/>
      <c r="U148" s="50"/>
      <c r="V148" s="50"/>
      <c r="W148" s="50"/>
      <c r="X148" s="50"/>
      <c r="Y148" s="50"/>
      <c r="Z148" s="50"/>
      <c r="AA148" s="50"/>
      <c r="AB148" s="50"/>
      <c r="AC148" s="50"/>
      <c r="AD148" s="50"/>
      <c r="AE148" s="50"/>
      <c r="AF148" s="50"/>
      <c r="AG148" s="50"/>
      <c r="AH148" s="82" t="s">
        <v>588</v>
      </c>
      <c r="AI148" s="83" t="s">
        <v>568</v>
      </c>
      <c r="AJ148" s="83" t="s">
        <v>58</v>
      </c>
      <c r="AK148" s="81"/>
      <c r="AL148" s="84" t="s">
        <v>787</v>
      </c>
      <c r="AM148" s="67"/>
      <c r="AN148" s="67"/>
      <c r="AO148" s="67"/>
      <c r="AP148" s="60"/>
      <c r="AQ148" s="85"/>
      <c r="AR148" s="67"/>
      <c r="AS148" s="67"/>
      <c r="AT148" s="14"/>
    </row>
    <row r="149" spans="1:46" s="15" customFormat="1" ht="12.75" customHeight="1">
      <c r="A149" s="15" t="s">
        <v>788</v>
      </c>
      <c r="B149" s="16" t="str">
        <f>SUBSTITUTE(SUBSTITUTE(CONCATENATE(IF(D149="","",CONCATENATE(D149,"")),"",E149)," ",""),"'","")</f>
        <v>ConsumptionHistory</v>
      </c>
      <c r="C149" s="17" t="s">
        <v>789</v>
      </c>
      <c r="D149" s="17"/>
      <c r="E149" s="17" t="s">
        <v>769</v>
      </c>
      <c r="F149" s="17"/>
      <c r="G149" s="17"/>
      <c r="H149" s="17"/>
      <c r="I149" s="17"/>
      <c r="J149" s="17"/>
      <c r="K149" s="17"/>
      <c r="L149" s="17"/>
      <c r="M149" s="17"/>
      <c r="N149" s="17"/>
      <c r="O149" s="17"/>
      <c r="P149" s="17"/>
      <c r="Q149" s="17" t="s">
        <v>46</v>
      </c>
      <c r="R149" s="18" t="s">
        <v>770</v>
      </c>
      <c r="S149" s="19"/>
      <c r="T149" s="18"/>
      <c r="U149" s="18"/>
      <c r="V149" s="18"/>
      <c r="W149" s="18"/>
      <c r="X149" s="18"/>
      <c r="Y149" s="18"/>
      <c r="Z149" s="18"/>
      <c r="AA149" s="18"/>
      <c r="AB149" s="18"/>
      <c r="AC149" s="18"/>
      <c r="AD149" s="18"/>
      <c r="AE149" s="18"/>
      <c r="AF149" s="18"/>
      <c r="AG149" s="18"/>
      <c r="AH149" s="92" t="s">
        <v>771</v>
      </c>
      <c r="AI149" s="17"/>
      <c r="AJ149" s="93"/>
      <c r="AK149" s="19"/>
      <c r="AL149" s="23" t="s">
        <v>772</v>
      </c>
      <c r="AM149" s="94"/>
      <c r="AN149" s="94"/>
      <c r="AO149" s="94"/>
      <c r="AP149" s="21"/>
      <c r="AQ149" s="94"/>
      <c r="AR149" s="21"/>
      <c r="AS149" s="94"/>
      <c r="AT149" s="14"/>
    </row>
    <row r="150" spans="2:46" s="15" customFormat="1" ht="12.75" customHeight="1">
      <c r="B150" s="89" t="str">
        <f>SUBSTITUTE(SUBSTITUTE(CONCATENATE(IF(F150="Universally Unique","UU",F150),IF(H150&lt;&gt;J150,I150,G150),CONCATENATE(IF(J150="Identifier","ID",IF(J150="Text","",J150))))," ",""),"'","")</f>
        <v>Quantity</v>
      </c>
      <c r="C150" s="129" t="s">
        <v>1159</v>
      </c>
      <c r="D150" s="89"/>
      <c r="E150" s="89" t="s">
        <v>769</v>
      </c>
      <c r="F150" s="89"/>
      <c r="G150" s="89"/>
      <c r="H150" s="89" t="s">
        <v>289</v>
      </c>
      <c r="I150" s="25" t="str">
        <f>IF(G150&lt;&gt;"",CONCATENATE(G150," ",H150),H150)</f>
        <v>Quantity</v>
      </c>
      <c r="J150" s="89" t="s">
        <v>289</v>
      </c>
      <c r="K150" s="25"/>
      <c r="L150" s="25" t="str">
        <f>IF(K150&lt;&gt;"",CONCATENATE(K150,"_ ",J150,". Type"),CONCATENATE(J150,". Type"))</f>
        <v>Quantity. Type</v>
      </c>
      <c r="M150" s="89"/>
      <c r="N150" s="25"/>
      <c r="O150" s="25"/>
      <c r="P150" s="89">
        <v>1</v>
      </c>
      <c r="Q150" s="89" t="s">
        <v>54</v>
      </c>
      <c r="R150" s="104" t="s">
        <v>790</v>
      </c>
      <c r="S150" s="30" t="s">
        <v>791</v>
      </c>
      <c r="T150" s="89"/>
      <c r="U150" s="89"/>
      <c r="V150" s="89"/>
      <c r="W150" s="89"/>
      <c r="X150" s="89"/>
      <c r="Y150" s="89"/>
      <c r="Z150" s="89"/>
      <c r="AA150" s="89"/>
      <c r="AB150" s="89"/>
      <c r="AC150" s="89"/>
      <c r="AD150" s="89"/>
      <c r="AE150" s="89"/>
      <c r="AF150" s="89"/>
      <c r="AG150" s="89"/>
      <c r="AH150" s="89" t="s">
        <v>792</v>
      </c>
      <c r="AI150" s="89">
        <v>1</v>
      </c>
      <c r="AJ150" s="89" t="s">
        <v>58</v>
      </c>
      <c r="AK150" s="103" t="s">
        <v>791</v>
      </c>
      <c r="AL150" s="30" t="s">
        <v>793</v>
      </c>
      <c r="AM150" s="89"/>
      <c r="AN150" s="89"/>
      <c r="AO150" s="89"/>
      <c r="AP150" s="89"/>
      <c r="AQ150" s="89"/>
      <c r="AR150" s="89"/>
      <c r="AS150" s="89"/>
      <c r="AT150" s="14"/>
    </row>
    <row r="151" spans="2:46" s="15" customFormat="1" ht="12.75" customHeight="1">
      <c r="B151" s="89" t="str">
        <f>SUBSTITUTE(SUBSTITUTE(CONCATENATE(IF(F151="Universally Unique","UU",F151),IF(H151&lt;&gt;J151,I151,G151),CONCATENATE(IF(J151="Identifier","ID",IF(J151="Text","",J151))))," ",""),"'","")</f>
        <v>ConsumptionLevelCode</v>
      </c>
      <c r="C151" s="129" t="s">
        <v>1156</v>
      </c>
      <c r="D151" s="89"/>
      <c r="E151" s="89" t="s">
        <v>769</v>
      </c>
      <c r="F151" s="89"/>
      <c r="G151" s="89" t="s">
        <v>794</v>
      </c>
      <c r="H151" s="89" t="s">
        <v>112</v>
      </c>
      <c r="I151" s="25" t="str">
        <f>IF(G151&lt;&gt;"",CONCATENATE(G151," ",H151),H151)</f>
        <v>Consumption Level Code</v>
      </c>
      <c r="J151" s="89" t="s">
        <v>112</v>
      </c>
      <c r="K151" s="25"/>
      <c r="L151" s="25" t="str">
        <f>IF(K151&lt;&gt;"",CONCATENATE(K151,"_ ",J151,". Type"),CONCATENATE(J151,". Type"))</f>
        <v>Code. Type</v>
      </c>
      <c r="M151" s="89"/>
      <c r="N151" s="25"/>
      <c r="O151" s="25"/>
      <c r="P151" s="89" t="s">
        <v>53</v>
      </c>
      <c r="Q151" s="89" t="s">
        <v>54</v>
      </c>
      <c r="R151" s="104" t="s">
        <v>795</v>
      </c>
      <c r="S151" s="30" t="s">
        <v>719</v>
      </c>
      <c r="T151" s="89"/>
      <c r="U151" s="89"/>
      <c r="V151" s="89"/>
      <c r="W151" s="89"/>
      <c r="X151" s="89"/>
      <c r="Y151" s="89"/>
      <c r="Z151" s="89"/>
      <c r="AA151" s="89"/>
      <c r="AB151" s="89"/>
      <c r="AC151" s="89"/>
      <c r="AD151" s="89"/>
      <c r="AE151" s="89"/>
      <c r="AF151" s="89"/>
      <c r="AG151" s="89"/>
      <c r="AH151" s="89" t="s">
        <v>796</v>
      </c>
      <c r="AI151" s="89" t="s">
        <v>53</v>
      </c>
      <c r="AJ151" s="89" t="s">
        <v>58</v>
      </c>
      <c r="AK151" s="103" t="s">
        <v>719</v>
      </c>
      <c r="AL151" s="30" t="s">
        <v>797</v>
      </c>
      <c r="AM151" s="89"/>
      <c r="AN151" s="89" t="s">
        <v>722</v>
      </c>
      <c r="AO151" s="89"/>
      <c r="AP151" s="89"/>
      <c r="AQ151" s="89"/>
      <c r="AR151" s="89"/>
      <c r="AS151" s="89"/>
      <c r="AT151" s="14"/>
    </row>
    <row r="152" spans="2:46" s="15" customFormat="1" ht="12.75" customHeight="1">
      <c r="B152" s="89" t="str">
        <f>SUBSTITUTE(SUBSTITUTE(CONCATENATE(IF(F152="Universally Unique","UU",F152),IF(H152&lt;&gt;J152,I152,G152),CONCATENATE(IF(J152="Identifier","ID",IF(J152="Text","",J152))))," ",""),"'","")</f>
        <v>ConsumptionLevel</v>
      </c>
      <c r="C152" s="129" t="s">
        <v>1157</v>
      </c>
      <c r="D152" s="89"/>
      <c r="E152" s="89" t="s">
        <v>769</v>
      </c>
      <c r="F152" s="89"/>
      <c r="G152" s="89"/>
      <c r="H152" s="89" t="s">
        <v>794</v>
      </c>
      <c r="I152" s="25" t="str">
        <f>IF(G152&lt;&gt;"",CONCATENATE(G152," ",H152),H152)</f>
        <v>Consumption Level</v>
      </c>
      <c r="J152" s="89" t="s">
        <v>121</v>
      </c>
      <c r="K152" s="25"/>
      <c r="L152" s="25" t="str">
        <f>IF(K152&lt;&gt;"",CONCATENATE(K152,"_ ",J152,". Type"),CONCATENATE(J152,". Type"))</f>
        <v>Text. Type</v>
      </c>
      <c r="M152" s="89"/>
      <c r="N152" s="25"/>
      <c r="O152" s="25"/>
      <c r="P152" s="89" t="s">
        <v>53</v>
      </c>
      <c r="Q152" s="89" t="s">
        <v>54</v>
      </c>
      <c r="R152" s="104" t="s">
        <v>798</v>
      </c>
      <c r="S152" s="30" t="s">
        <v>799</v>
      </c>
      <c r="T152" s="89"/>
      <c r="U152" s="89"/>
      <c r="V152" s="89"/>
      <c r="W152" s="89"/>
      <c r="X152" s="89"/>
      <c r="Y152" s="89"/>
      <c r="Z152" s="89"/>
      <c r="AA152" s="89"/>
      <c r="AB152" s="89"/>
      <c r="AC152" s="89"/>
      <c r="AD152" s="89"/>
      <c r="AE152" s="89"/>
      <c r="AF152" s="89"/>
      <c r="AG152" s="89"/>
      <c r="AH152" s="89" t="s">
        <v>800</v>
      </c>
      <c r="AI152" s="89" t="s">
        <v>53</v>
      </c>
      <c r="AJ152" s="89" t="s">
        <v>58</v>
      </c>
      <c r="AK152" s="103" t="s">
        <v>726</v>
      </c>
      <c r="AL152" s="30" t="s">
        <v>801</v>
      </c>
      <c r="AM152" s="89"/>
      <c r="AN152" s="89"/>
      <c r="AO152" s="89"/>
      <c r="AP152" s="89"/>
      <c r="AQ152" s="89"/>
      <c r="AR152" s="89"/>
      <c r="AS152" s="89"/>
      <c r="AT152" s="14"/>
    </row>
    <row r="153" spans="2:46" s="15" customFormat="1" ht="12.75" customHeight="1">
      <c r="B153" s="89" t="str">
        <f>SUBSTITUTE(SUBSTITUTE(CONCATENATE(IF(F153="Universally Unique","UU",F153),IF(H153&lt;&gt;J153,I153,G153),CONCATENATE(IF(J153="Identifier","ID",IF(J153="Text","",J153))))," ",""),"'","")</f>
        <v>Description</v>
      </c>
      <c r="C153" s="89" t="s">
        <v>802</v>
      </c>
      <c r="D153" s="89"/>
      <c r="E153" s="89" t="s">
        <v>769</v>
      </c>
      <c r="F153" s="89"/>
      <c r="G153" s="89"/>
      <c r="H153" s="89" t="s">
        <v>386</v>
      </c>
      <c r="I153" s="89" t="s">
        <v>386</v>
      </c>
      <c r="J153" s="89" t="s">
        <v>121</v>
      </c>
      <c r="K153" s="25"/>
      <c r="L153" s="25" t="str">
        <f>IF(K153&lt;&gt;"",CONCATENATE(K153,"_ ",J153,". Type"),CONCATENATE(J153,". Type"))</f>
        <v>Text. Type</v>
      </c>
      <c r="M153" s="89"/>
      <c r="N153" s="25"/>
      <c r="O153" s="25"/>
      <c r="P153" s="89" t="s">
        <v>122</v>
      </c>
      <c r="Q153" s="89" t="s">
        <v>54</v>
      </c>
      <c r="R153" s="104" t="s">
        <v>803</v>
      </c>
      <c r="S153" s="30" t="s">
        <v>804</v>
      </c>
      <c r="T153" s="89"/>
      <c r="U153" s="89"/>
      <c r="V153" s="89"/>
      <c r="W153" s="89"/>
      <c r="X153" s="89"/>
      <c r="Y153" s="89"/>
      <c r="Z153" s="89"/>
      <c r="AA153" s="89"/>
      <c r="AB153" s="89"/>
      <c r="AC153" s="89"/>
      <c r="AD153" s="89"/>
      <c r="AE153" s="89"/>
      <c r="AF153" s="89"/>
      <c r="AG153" s="89"/>
      <c r="AH153" s="89" t="s">
        <v>389</v>
      </c>
      <c r="AI153" s="89" t="s">
        <v>122</v>
      </c>
      <c r="AJ153" s="89" t="s">
        <v>58</v>
      </c>
      <c r="AK153" s="103" t="s">
        <v>804</v>
      </c>
      <c r="AL153" s="30" t="s">
        <v>805</v>
      </c>
      <c r="AM153" s="89"/>
      <c r="AN153" s="89"/>
      <c r="AO153" s="89"/>
      <c r="AP153" s="89"/>
      <c r="AQ153" s="89"/>
      <c r="AR153" s="89"/>
      <c r="AS153" s="89"/>
      <c r="AT153" s="14"/>
    </row>
    <row r="154" spans="2:46" s="15" customFormat="1" ht="12.75" customHeight="1">
      <c r="B154" s="50" t="str">
        <f>SUBSTITUTE(SUBSTITUTE(CONCATENATE(IF(F154="Universally Unique","UU",F154),G154,IF(I154&lt;&gt;J154,I154,""),CONCATENATE(IF(J154="Identifier","ID",IF(J154="Text","",J154))))," ",""),"'","")</f>
        <v>Period</v>
      </c>
      <c r="C154" s="79" t="s">
        <v>806</v>
      </c>
      <c r="D154" s="79"/>
      <c r="E154" s="79" t="s">
        <v>769</v>
      </c>
      <c r="F154" s="79"/>
      <c r="G154" s="79"/>
      <c r="H154" s="79"/>
      <c r="I154" s="50" t="str">
        <f>N154</f>
        <v>Period</v>
      </c>
      <c r="J154" s="50" t="str">
        <f>N154</f>
        <v>Period</v>
      </c>
      <c r="K154" s="79"/>
      <c r="L154" s="60"/>
      <c r="M154" s="79"/>
      <c r="N154" s="79" t="s">
        <v>319</v>
      </c>
      <c r="O154" s="79"/>
      <c r="P154" s="83" t="s">
        <v>568</v>
      </c>
      <c r="Q154" s="79" t="s">
        <v>149</v>
      </c>
      <c r="R154" s="86" t="s">
        <v>807</v>
      </c>
      <c r="S154" s="81"/>
      <c r="T154" s="50"/>
      <c r="U154" s="50"/>
      <c r="V154" s="50"/>
      <c r="W154" s="50"/>
      <c r="X154" s="50"/>
      <c r="Y154" s="50"/>
      <c r="Z154" s="50"/>
      <c r="AA154" s="50"/>
      <c r="AB154" s="50"/>
      <c r="AC154" s="50"/>
      <c r="AD154" s="50"/>
      <c r="AE154" s="50"/>
      <c r="AF154" s="50"/>
      <c r="AG154" s="50"/>
      <c r="AH154" s="82" t="s">
        <v>588</v>
      </c>
      <c r="AI154" s="83" t="s">
        <v>568</v>
      </c>
      <c r="AJ154" s="83" t="s">
        <v>58</v>
      </c>
      <c r="AK154" s="81"/>
      <c r="AL154" s="84" t="s">
        <v>787</v>
      </c>
      <c r="AM154" s="67"/>
      <c r="AN154" s="67"/>
      <c r="AO154" s="67"/>
      <c r="AP154" s="60"/>
      <c r="AQ154" s="85"/>
      <c r="AR154" s="67"/>
      <c r="AS154" s="67"/>
      <c r="AT154" s="14"/>
    </row>
    <row r="155" spans="2:46" s="15" customFormat="1" ht="12.75" customHeight="1">
      <c r="B155" s="16" t="str">
        <f>SUBSTITUTE(SUBSTITUTE(CONCATENATE(IF(D155="","",CONCATENATE(D155,"")),"",E155)," ",""),"'","")</f>
        <v>OnAccountPayment</v>
      </c>
      <c r="C155" s="17" t="s">
        <v>808</v>
      </c>
      <c r="D155" s="17"/>
      <c r="E155" s="17" t="s">
        <v>197</v>
      </c>
      <c r="F155" s="17"/>
      <c r="G155" s="17"/>
      <c r="H155" s="17"/>
      <c r="I155" s="17"/>
      <c r="J155" s="17"/>
      <c r="K155" s="17"/>
      <c r="L155" s="17"/>
      <c r="M155" s="17"/>
      <c r="N155" s="17"/>
      <c r="O155" s="17"/>
      <c r="P155" s="17"/>
      <c r="Q155" s="17" t="s">
        <v>46</v>
      </c>
      <c r="R155" s="18" t="s">
        <v>809</v>
      </c>
      <c r="S155" s="19"/>
      <c r="T155" s="18"/>
      <c r="U155" s="18"/>
      <c r="V155" s="18"/>
      <c r="W155" s="18"/>
      <c r="X155" s="18"/>
      <c r="Y155" s="18"/>
      <c r="Z155" s="18"/>
      <c r="AA155" s="18"/>
      <c r="AB155" s="18"/>
      <c r="AC155" s="18"/>
      <c r="AD155" s="18"/>
      <c r="AE155" s="18"/>
      <c r="AF155" s="18"/>
      <c r="AG155" s="18"/>
      <c r="AH155" s="92" t="s">
        <v>304</v>
      </c>
      <c r="AI155" s="17"/>
      <c r="AJ155" s="93"/>
      <c r="AK155" s="19"/>
      <c r="AL155" s="23" t="s">
        <v>305</v>
      </c>
      <c r="AM155" s="94"/>
      <c r="AN155" s="94"/>
      <c r="AO155" s="94"/>
      <c r="AP155" s="21"/>
      <c r="AQ155" s="94"/>
      <c r="AR155" s="21"/>
      <c r="AS155" s="94"/>
      <c r="AT155" s="14"/>
    </row>
    <row r="156" spans="2:46" s="15" customFormat="1" ht="12" customHeight="1">
      <c r="B156" s="25" t="str">
        <f>SUBSTITUTE(SUBSTITUTE(CONCATENATE(IF(F156="Universally Unique","UU",F156),IF(H156&lt;&gt;J156,I156,G156),CONCATENATE(IF(J156="Identifier","ID",IF(J156="Text","",J156))))," ",""),"'","")</f>
        <v>EstimatedConsumedQuantity</v>
      </c>
      <c r="C156" s="132" t="s">
        <v>1158</v>
      </c>
      <c r="D156" s="25"/>
      <c r="E156" s="25" t="s">
        <v>197</v>
      </c>
      <c r="F156" s="25" t="s">
        <v>518</v>
      </c>
      <c r="G156" s="133" t="s">
        <v>699</v>
      </c>
      <c r="H156" s="25" t="s">
        <v>289</v>
      </c>
      <c r="I156" s="25" t="str">
        <f>IF(G156&lt;&gt;"",CONCATENATE(G156," ",H156),H156)</f>
        <v>Consumed Quantity</v>
      </c>
      <c r="J156" s="25" t="s">
        <v>289</v>
      </c>
      <c r="K156" s="25"/>
      <c r="L156" s="25" t="str">
        <f>IF(K156&lt;&gt;"",CONCATENATE(K156,"_ ",J156,". Type"),CONCATENATE(J156,". Type"))</f>
        <v>Quantity. Type</v>
      </c>
      <c r="M156" s="25"/>
      <c r="N156" s="25"/>
      <c r="O156" s="25"/>
      <c r="P156" s="47" t="s">
        <v>568</v>
      </c>
      <c r="Q156" s="25" t="s">
        <v>54</v>
      </c>
      <c r="R156" s="46" t="s">
        <v>810</v>
      </c>
      <c r="S156" s="30" t="s">
        <v>811</v>
      </c>
      <c r="T156" s="25"/>
      <c r="U156" s="105"/>
      <c r="V156" s="25"/>
      <c r="W156" s="25"/>
      <c r="X156" s="25"/>
      <c r="Y156" s="25"/>
      <c r="Z156" s="25"/>
      <c r="AA156" s="25"/>
      <c r="AB156" s="25"/>
      <c r="AC156" s="25"/>
      <c r="AD156" s="25"/>
      <c r="AE156" s="25"/>
      <c r="AF156" s="25"/>
      <c r="AG156" s="25"/>
      <c r="AH156" s="25" t="s">
        <v>812</v>
      </c>
      <c r="AI156" s="47" t="s">
        <v>568</v>
      </c>
      <c r="AJ156" s="89" t="s">
        <v>58</v>
      </c>
      <c r="AK156" s="25" t="s">
        <v>811</v>
      </c>
      <c r="AL156" s="25" t="s">
        <v>813</v>
      </c>
      <c r="AM156" s="25"/>
      <c r="AN156" s="25" t="s">
        <v>293</v>
      </c>
      <c r="AO156" s="25"/>
      <c r="AP156" s="25"/>
      <c r="AQ156" s="25"/>
      <c r="AR156" s="25"/>
      <c r="AS156" s="25"/>
      <c r="AT156" s="14"/>
    </row>
    <row r="157" spans="2:46" s="15" customFormat="1" ht="12.75" customHeight="1">
      <c r="B157" s="25" t="str">
        <f>SUBSTITUTE(SUBSTITUTE(CONCATENATE(IF(F157="Universally Unique","UU",F157),IF(H157&lt;&gt;J157,I157,G157),CONCATENATE(IF(J157="Identifier","ID",IF(J157="Text","",J157))))," ",""),"'","")</f>
        <v>Note</v>
      </c>
      <c r="C157" s="46" t="s">
        <v>814</v>
      </c>
      <c r="D157" s="26"/>
      <c r="E157" s="25" t="s">
        <v>197</v>
      </c>
      <c r="F157" s="26"/>
      <c r="G157" s="28"/>
      <c r="H157" s="39" t="s">
        <v>120</v>
      </c>
      <c r="I157" s="25" t="str">
        <f>IF(G157&lt;&gt;"",CONCATENATE(G157," ",H157),H157)</f>
        <v>Note</v>
      </c>
      <c r="J157" s="26" t="s">
        <v>121</v>
      </c>
      <c r="K157" s="26"/>
      <c r="L157" s="25" t="str">
        <f>IF(K157&lt;&gt;"",CONCATENATE(K157,"_ ",J157,". Type"),CONCATENATE(J157,". Type"))</f>
        <v>Text. Type</v>
      </c>
      <c r="M157" s="26"/>
      <c r="N157" s="26"/>
      <c r="O157" s="26"/>
      <c r="P157" s="106" t="s">
        <v>53</v>
      </c>
      <c r="Q157" s="26" t="s">
        <v>54</v>
      </c>
      <c r="R157" s="43" t="s">
        <v>815</v>
      </c>
      <c r="S157" s="30" t="s">
        <v>816</v>
      </c>
      <c r="T157" s="25"/>
      <c r="U157" s="105"/>
      <c r="V157" s="25"/>
      <c r="W157" s="25"/>
      <c r="X157" s="25"/>
      <c r="Y157" s="25"/>
      <c r="Z157" s="25"/>
      <c r="AA157" s="25"/>
      <c r="AB157" s="25"/>
      <c r="AC157" s="25"/>
      <c r="AD157" s="25"/>
      <c r="AE157" s="25"/>
      <c r="AF157" s="25"/>
      <c r="AG157" s="25"/>
      <c r="AH157" s="34" t="s">
        <v>120</v>
      </c>
      <c r="AI157" s="106" t="s">
        <v>53</v>
      </c>
      <c r="AJ157" s="89" t="s">
        <v>58</v>
      </c>
      <c r="AK157" s="34" t="s">
        <v>817</v>
      </c>
      <c r="AL157" s="34" t="s">
        <v>818</v>
      </c>
      <c r="AM157" s="34"/>
      <c r="AN157" s="34"/>
      <c r="AO157" s="34"/>
      <c r="AP157" s="34"/>
      <c r="AQ157" s="34"/>
      <c r="AR157" s="34"/>
      <c r="AS157" s="34"/>
      <c r="AT157" s="14"/>
    </row>
    <row r="158" spans="2:46" s="15" customFormat="1" ht="12.75" customHeight="1">
      <c r="B158" s="50" t="str">
        <f>SUBSTITUTE(SUBSTITUTE(CONCATENATE(IF(F158="Universally Unique","UU",F158),G158,IF(I158&lt;&gt;J158,I158,""),CONCATENATE(IF(J158="Identifier","ID",IF(J158="Text","",J158))))," ",""),"'","")</f>
        <v>Period</v>
      </c>
      <c r="C158" s="79" t="s">
        <v>819</v>
      </c>
      <c r="D158" s="79"/>
      <c r="E158" s="79" t="s">
        <v>197</v>
      </c>
      <c r="F158" s="79"/>
      <c r="G158" s="79"/>
      <c r="H158" s="79"/>
      <c r="I158" s="50" t="str">
        <f>N158</f>
        <v>Period</v>
      </c>
      <c r="J158" s="50" t="str">
        <f>N158</f>
        <v>Period</v>
      </c>
      <c r="K158" s="79"/>
      <c r="L158" s="60"/>
      <c r="M158" s="79"/>
      <c r="N158" s="79" t="s">
        <v>319</v>
      </c>
      <c r="O158" s="79"/>
      <c r="P158" s="79">
        <v>1</v>
      </c>
      <c r="Q158" s="79" t="s">
        <v>149</v>
      </c>
      <c r="R158" s="79" t="s">
        <v>820</v>
      </c>
      <c r="S158" s="81"/>
      <c r="T158" s="50"/>
      <c r="U158" s="50"/>
      <c r="V158" s="50"/>
      <c r="W158" s="50"/>
      <c r="X158" s="50"/>
      <c r="Y158" s="50"/>
      <c r="Z158" s="50"/>
      <c r="AA158" s="50"/>
      <c r="AB158" s="50"/>
      <c r="AC158" s="50"/>
      <c r="AD158" s="50"/>
      <c r="AE158" s="50"/>
      <c r="AF158" s="50"/>
      <c r="AG158" s="50"/>
      <c r="AH158" s="82" t="s">
        <v>588</v>
      </c>
      <c r="AI158" s="79">
        <v>1</v>
      </c>
      <c r="AJ158" s="83" t="s">
        <v>58</v>
      </c>
      <c r="AK158" s="81"/>
      <c r="AL158" s="84" t="s">
        <v>589</v>
      </c>
      <c r="AM158" s="67"/>
      <c r="AN158" s="67"/>
      <c r="AO158" s="67"/>
      <c r="AP158" s="60"/>
      <c r="AQ158" s="85"/>
      <c r="AR158" s="67"/>
      <c r="AS158" s="67"/>
      <c r="AT158" s="14"/>
    </row>
    <row r="159" spans="2:46" s="15" customFormat="1" ht="12.75" customHeight="1">
      <c r="B159" s="50" t="str">
        <f>SUBSTITUTE(SUBSTITUTE(CONCATENATE(IF(F159="Universally Unique","UU",F159),G159,IF(I159&lt;&gt;J159,I159,""),CONCATENATE(IF(J159="Identifier","ID",IF(J159="Text","",J159))))," ",""),"'","")</f>
        <v>PlannedSettlement</v>
      </c>
      <c r="C159" s="50" t="s">
        <v>821</v>
      </c>
      <c r="D159" s="50"/>
      <c r="E159" s="79" t="s">
        <v>197</v>
      </c>
      <c r="F159" s="50" t="s">
        <v>822</v>
      </c>
      <c r="G159" s="50"/>
      <c r="H159" s="50"/>
      <c r="I159" s="50" t="s">
        <v>823</v>
      </c>
      <c r="J159" s="50" t="s">
        <v>823</v>
      </c>
      <c r="K159" s="50"/>
      <c r="L159" s="50"/>
      <c r="M159" s="50"/>
      <c r="N159" s="50" t="s">
        <v>823</v>
      </c>
      <c r="O159" s="50"/>
      <c r="P159" s="68" t="s">
        <v>309</v>
      </c>
      <c r="Q159" s="50" t="s">
        <v>149</v>
      </c>
      <c r="R159" s="64" t="s">
        <v>824</v>
      </c>
      <c r="S159" s="84"/>
      <c r="T159" s="107"/>
      <c r="U159" s="108"/>
      <c r="V159" s="109"/>
      <c r="W159" s="68"/>
      <c r="X159" s="50"/>
      <c r="Y159" s="50"/>
      <c r="Z159" s="50"/>
      <c r="AA159" s="50"/>
      <c r="AB159" s="50"/>
      <c r="AC159" s="50"/>
      <c r="AD159" s="50"/>
      <c r="AE159" s="50"/>
      <c r="AF159" s="50"/>
      <c r="AG159" s="50"/>
      <c r="AH159" s="50" t="s">
        <v>825</v>
      </c>
      <c r="AI159" s="68" t="s">
        <v>122</v>
      </c>
      <c r="AJ159" s="83" t="s">
        <v>58</v>
      </c>
      <c r="AK159" s="84"/>
      <c r="AL159" s="84" t="s">
        <v>826</v>
      </c>
      <c r="AM159" s="67"/>
      <c r="AN159" s="67"/>
      <c r="AO159" s="67"/>
      <c r="AP159" s="67"/>
      <c r="AQ159" s="67"/>
      <c r="AR159" s="67"/>
      <c r="AS159" s="67"/>
      <c r="AT159" s="14"/>
    </row>
    <row r="160" spans="2:251" s="15" customFormat="1" ht="12.75" customHeight="1">
      <c r="B160" s="16" t="str">
        <f>SUBSTITUTE(SUBSTITUTE(CONCATENATE(IF(D160="","",CONCATENATE(D160,"")),"",E160)," ",""),"'","")</f>
        <v>Settlement</v>
      </c>
      <c r="C160" s="17" t="s">
        <v>827</v>
      </c>
      <c r="D160" s="17"/>
      <c r="E160" s="17" t="s">
        <v>823</v>
      </c>
      <c r="F160" s="17"/>
      <c r="G160" s="17"/>
      <c r="H160" s="17"/>
      <c r="I160" s="17"/>
      <c r="J160" s="17"/>
      <c r="K160" s="17"/>
      <c r="L160" s="17"/>
      <c r="M160" s="17"/>
      <c r="N160" s="17"/>
      <c r="O160" s="17"/>
      <c r="P160" s="17"/>
      <c r="Q160" s="17"/>
      <c r="R160" s="18" t="s">
        <v>824</v>
      </c>
      <c r="S160" s="19"/>
      <c r="T160" s="18"/>
      <c r="U160" s="18"/>
      <c r="V160" s="18"/>
      <c r="W160" s="18"/>
      <c r="X160" s="18"/>
      <c r="Y160" s="18"/>
      <c r="Z160" s="18"/>
      <c r="AA160" s="18"/>
      <c r="AB160" s="18"/>
      <c r="AC160" s="18"/>
      <c r="AD160" s="18"/>
      <c r="AE160" s="18"/>
      <c r="AF160" s="18"/>
      <c r="AG160" s="18"/>
      <c r="AH160" s="92" t="s">
        <v>825</v>
      </c>
      <c r="AI160" s="17"/>
      <c r="AJ160" s="93"/>
      <c r="AK160" s="19"/>
      <c r="AL160" s="23" t="s">
        <v>826</v>
      </c>
      <c r="AM160" s="94"/>
      <c r="AN160" s="94"/>
      <c r="AO160" s="94"/>
      <c r="AP160" s="21"/>
      <c r="AQ160" s="94"/>
      <c r="AR160" s="21"/>
      <c r="AS160" s="94"/>
      <c r="AT160" s="14"/>
      <c r="DH160" s="15" t="e">
        <f aca="true" t="shared" si="26" ref="DH160:EM160">SUBSTITUTE(SUBSTITUTE(CONCATENATE(IF(DJ160="","",CONCATENATE(DJ160,"")),"",DK160)," ",""),"'","")</f>
        <v>#REF!</v>
      </c>
      <c r="DI160" s="15" t="e">
        <f t="shared" si="26"/>
        <v>#REF!</v>
      </c>
      <c r="DJ160" s="15" t="e">
        <f t="shared" si="26"/>
        <v>#REF!</v>
      </c>
      <c r="DK160" s="15" t="e">
        <f t="shared" si="26"/>
        <v>#REF!</v>
      </c>
      <c r="DL160" s="15" t="e">
        <f t="shared" si="26"/>
        <v>#REF!</v>
      </c>
      <c r="DM160" s="15" t="e">
        <f t="shared" si="26"/>
        <v>#REF!</v>
      </c>
      <c r="DN160" s="15" t="e">
        <f t="shared" si="26"/>
        <v>#REF!</v>
      </c>
      <c r="DO160" s="15" t="e">
        <f t="shared" si="26"/>
        <v>#REF!</v>
      </c>
      <c r="DP160" s="15" t="e">
        <f t="shared" si="26"/>
        <v>#REF!</v>
      </c>
      <c r="DQ160" s="15" t="e">
        <f t="shared" si="26"/>
        <v>#REF!</v>
      </c>
      <c r="DR160" s="15" t="e">
        <f t="shared" si="26"/>
        <v>#REF!</v>
      </c>
      <c r="DS160" s="15" t="e">
        <f t="shared" si="26"/>
        <v>#REF!</v>
      </c>
      <c r="DT160" s="15" t="e">
        <f t="shared" si="26"/>
        <v>#REF!</v>
      </c>
      <c r="DU160" s="15" t="e">
        <f t="shared" si="26"/>
        <v>#REF!</v>
      </c>
      <c r="DV160" s="15" t="e">
        <f t="shared" si="26"/>
        <v>#REF!</v>
      </c>
      <c r="DW160" s="15" t="e">
        <f t="shared" si="26"/>
        <v>#REF!</v>
      </c>
      <c r="DX160" s="15" t="e">
        <f t="shared" si="26"/>
        <v>#REF!</v>
      </c>
      <c r="DY160" s="15" t="e">
        <f t="shared" si="26"/>
        <v>#REF!</v>
      </c>
      <c r="DZ160" s="15" t="e">
        <f t="shared" si="26"/>
        <v>#REF!</v>
      </c>
      <c r="EA160" s="15" t="e">
        <f t="shared" si="26"/>
        <v>#REF!</v>
      </c>
      <c r="EB160" s="15" t="e">
        <f t="shared" si="26"/>
        <v>#REF!</v>
      </c>
      <c r="EC160" s="15" t="e">
        <f t="shared" si="26"/>
        <v>#REF!</v>
      </c>
      <c r="ED160" s="15" t="e">
        <f t="shared" si="26"/>
        <v>#REF!</v>
      </c>
      <c r="EE160" s="15" t="e">
        <f t="shared" si="26"/>
        <v>#REF!</v>
      </c>
      <c r="EF160" s="15" t="e">
        <f t="shared" si="26"/>
        <v>#REF!</v>
      </c>
      <c r="EG160" s="15" t="e">
        <f t="shared" si="26"/>
        <v>#REF!</v>
      </c>
      <c r="EH160" s="15" t="e">
        <f t="shared" si="26"/>
        <v>#REF!</v>
      </c>
      <c r="EI160" s="15" t="e">
        <f t="shared" si="26"/>
        <v>#REF!</v>
      </c>
      <c r="EJ160" s="15" t="e">
        <f t="shared" si="26"/>
        <v>#REF!</v>
      </c>
      <c r="EK160" s="15" t="e">
        <f t="shared" si="26"/>
        <v>#REF!</v>
      </c>
      <c r="EL160" s="15" t="e">
        <f t="shared" si="26"/>
        <v>#REF!</v>
      </c>
      <c r="EM160" s="15" t="e">
        <f t="shared" si="26"/>
        <v>#REF!</v>
      </c>
      <c r="EN160" s="15" t="e">
        <f aca="true" t="shared" si="27" ref="EN160:FS160">SUBSTITUTE(SUBSTITUTE(CONCATENATE(IF(EP160="","",CONCATENATE(EP160,"")),"",EQ160)," ",""),"'","")</f>
        <v>#REF!</v>
      </c>
      <c r="EO160" s="15" t="e">
        <f t="shared" si="27"/>
        <v>#REF!</v>
      </c>
      <c r="EP160" s="15" t="e">
        <f t="shared" si="27"/>
        <v>#REF!</v>
      </c>
      <c r="EQ160" s="15" t="e">
        <f t="shared" si="27"/>
        <v>#REF!</v>
      </c>
      <c r="ER160" s="15" t="e">
        <f t="shared" si="27"/>
        <v>#REF!</v>
      </c>
      <c r="ES160" s="15" t="e">
        <f t="shared" si="27"/>
        <v>#REF!</v>
      </c>
      <c r="ET160" s="15" t="e">
        <f t="shared" si="27"/>
        <v>#REF!</v>
      </c>
      <c r="EU160" s="15" t="e">
        <f t="shared" si="27"/>
        <v>#REF!</v>
      </c>
      <c r="EV160" s="15" t="e">
        <f t="shared" si="27"/>
        <v>#REF!</v>
      </c>
      <c r="EW160" s="15" t="e">
        <f t="shared" si="27"/>
        <v>#REF!</v>
      </c>
      <c r="EX160" s="15" t="e">
        <f t="shared" si="27"/>
        <v>#REF!</v>
      </c>
      <c r="EY160" s="15" t="e">
        <f t="shared" si="27"/>
        <v>#REF!</v>
      </c>
      <c r="EZ160" s="15" t="e">
        <f t="shared" si="27"/>
        <v>#REF!</v>
      </c>
      <c r="FA160" s="15" t="e">
        <f t="shared" si="27"/>
        <v>#REF!</v>
      </c>
      <c r="FB160" s="15" t="e">
        <f t="shared" si="27"/>
        <v>#REF!</v>
      </c>
      <c r="FC160" s="15" t="e">
        <f t="shared" si="27"/>
        <v>#REF!</v>
      </c>
      <c r="FD160" s="15" t="e">
        <f t="shared" si="27"/>
        <v>#REF!</v>
      </c>
      <c r="FE160" s="15" t="e">
        <f t="shared" si="27"/>
        <v>#REF!</v>
      </c>
      <c r="FF160" s="15" t="e">
        <f t="shared" si="27"/>
        <v>#REF!</v>
      </c>
      <c r="FG160" s="15" t="e">
        <f t="shared" si="27"/>
        <v>#REF!</v>
      </c>
      <c r="FH160" s="15" t="e">
        <f t="shared" si="27"/>
        <v>#REF!</v>
      </c>
      <c r="FI160" s="15" t="e">
        <f t="shared" si="27"/>
        <v>#REF!</v>
      </c>
      <c r="FJ160" s="15" t="e">
        <f t="shared" si="27"/>
        <v>#REF!</v>
      </c>
      <c r="FK160" s="15" t="e">
        <f t="shared" si="27"/>
        <v>#REF!</v>
      </c>
      <c r="FL160" s="15" t="e">
        <f t="shared" si="27"/>
        <v>#REF!</v>
      </c>
      <c r="FM160" s="15" t="e">
        <f t="shared" si="27"/>
        <v>#REF!</v>
      </c>
      <c r="FN160" s="15" t="e">
        <f t="shared" si="27"/>
        <v>#REF!</v>
      </c>
      <c r="FO160" s="15" t="e">
        <f t="shared" si="27"/>
        <v>#REF!</v>
      </c>
      <c r="FP160" s="15" t="e">
        <f t="shared" si="27"/>
        <v>#REF!</v>
      </c>
      <c r="FQ160" s="15" t="e">
        <f t="shared" si="27"/>
        <v>#REF!</v>
      </c>
      <c r="FR160" s="15" t="e">
        <f t="shared" si="27"/>
        <v>#REF!</v>
      </c>
      <c r="FS160" s="15" t="e">
        <f t="shared" si="27"/>
        <v>#REF!</v>
      </c>
      <c r="FT160" s="15" t="e">
        <f aca="true" t="shared" si="28" ref="FT160:GY160">SUBSTITUTE(SUBSTITUTE(CONCATENATE(IF(FV160="","",CONCATENATE(FV160,"")),"",FW160)," ",""),"'","")</f>
        <v>#REF!</v>
      </c>
      <c r="FU160" s="15" t="e">
        <f t="shared" si="28"/>
        <v>#REF!</v>
      </c>
      <c r="FV160" s="15" t="e">
        <f t="shared" si="28"/>
        <v>#REF!</v>
      </c>
      <c r="FW160" s="15" t="e">
        <f t="shared" si="28"/>
        <v>#REF!</v>
      </c>
      <c r="FX160" s="15" t="e">
        <f t="shared" si="28"/>
        <v>#REF!</v>
      </c>
      <c r="FY160" s="15" t="e">
        <f t="shared" si="28"/>
        <v>#REF!</v>
      </c>
      <c r="FZ160" s="15" t="e">
        <f t="shared" si="28"/>
        <v>#REF!</v>
      </c>
      <c r="GA160" s="15" t="e">
        <f t="shared" si="28"/>
        <v>#REF!</v>
      </c>
      <c r="GB160" s="15" t="e">
        <f t="shared" si="28"/>
        <v>#REF!</v>
      </c>
      <c r="GC160" s="15" t="e">
        <f t="shared" si="28"/>
        <v>#REF!</v>
      </c>
      <c r="GD160" s="15" t="e">
        <f t="shared" si="28"/>
        <v>#REF!</v>
      </c>
      <c r="GE160" s="15" t="e">
        <f t="shared" si="28"/>
        <v>#REF!</v>
      </c>
      <c r="GF160" s="15" t="e">
        <f t="shared" si="28"/>
        <v>#REF!</v>
      </c>
      <c r="GG160" s="15" t="e">
        <f t="shared" si="28"/>
        <v>#REF!</v>
      </c>
      <c r="GH160" s="15" t="e">
        <f t="shared" si="28"/>
        <v>#REF!</v>
      </c>
      <c r="GI160" s="15" t="e">
        <f t="shared" si="28"/>
        <v>#REF!</v>
      </c>
      <c r="GJ160" s="15" t="e">
        <f t="shared" si="28"/>
        <v>#REF!</v>
      </c>
      <c r="GK160" s="15" t="e">
        <f t="shared" si="28"/>
        <v>#REF!</v>
      </c>
      <c r="GL160" s="15" t="e">
        <f t="shared" si="28"/>
        <v>#REF!</v>
      </c>
      <c r="GM160" s="15" t="e">
        <f t="shared" si="28"/>
        <v>#REF!</v>
      </c>
      <c r="GN160" s="15" t="e">
        <f t="shared" si="28"/>
        <v>#REF!</v>
      </c>
      <c r="GO160" s="15" t="e">
        <f t="shared" si="28"/>
        <v>#REF!</v>
      </c>
      <c r="GP160" s="15" t="e">
        <f t="shared" si="28"/>
        <v>#REF!</v>
      </c>
      <c r="GQ160" s="15" t="e">
        <f t="shared" si="28"/>
        <v>#REF!</v>
      </c>
      <c r="GR160" s="15" t="e">
        <f t="shared" si="28"/>
        <v>#REF!</v>
      </c>
      <c r="GS160" s="15" t="e">
        <f t="shared" si="28"/>
        <v>#REF!</v>
      </c>
      <c r="GT160" s="15" t="e">
        <f t="shared" si="28"/>
        <v>#REF!</v>
      </c>
      <c r="GU160" s="15" t="e">
        <f t="shared" si="28"/>
        <v>#REF!</v>
      </c>
      <c r="GV160" s="15" t="e">
        <f t="shared" si="28"/>
        <v>#REF!</v>
      </c>
      <c r="GW160" s="15" t="e">
        <f t="shared" si="28"/>
        <v>#REF!</v>
      </c>
      <c r="GX160" s="15" t="e">
        <f t="shared" si="28"/>
        <v>#REF!</v>
      </c>
      <c r="GY160" s="15" t="e">
        <f t="shared" si="28"/>
        <v>#REF!</v>
      </c>
      <c r="GZ160" s="15" t="e">
        <f aca="true" t="shared" si="29" ref="GZ160:IE160">SUBSTITUTE(SUBSTITUTE(CONCATENATE(IF(HB160="","",CONCATENATE(HB160,"")),"",HC160)," ",""),"'","")</f>
        <v>#REF!</v>
      </c>
      <c r="HA160" s="15" t="e">
        <f t="shared" si="29"/>
        <v>#REF!</v>
      </c>
      <c r="HB160" s="15" t="e">
        <f t="shared" si="29"/>
        <v>#REF!</v>
      </c>
      <c r="HC160" s="15" t="e">
        <f t="shared" si="29"/>
        <v>#REF!</v>
      </c>
      <c r="HD160" s="15" t="e">
        <f t="shared" si="29"/>
        <v>#REF!</v>
      </c>
      <c r="HE160" s="15" t="e">
        <f t="shared" si="29"/>
        <v>#REF!</v>
      </c>
      <c r="HF160" s="15" t="e">
        <f t="shared" si="29"/>
        <v>#REF!</v>
      </c>
      <c r="HG160" s="15" t="e">
        <f t="shared" si="29"/>
        <v>#REF!</v>
      </c>
      <c r="HH160" s="15" t="e">
        <f t="shared" si="29"/>
        <v>#REF!</v>
      </c>
      <c r="HI160" s="15" t="e">
        <f t="shared" si="29"/>
        <v>#REF!</v>
      </c>
      <c r="HJ160" s="15" t="e">
        <f t="shared" si="29"/>
        <v>#REF!</v>
      </c>
      <c r="HK160" s="15" t="e">
        <f t="shared" si="29"/>
        <v>#REF!</v>
      </c>
      <c r="HL160" s="15" t="e">
        <f t="shared" si="29"/>
        <v>#REF!</v>
      </c>
      <c r="HM160" s="15" t="e">
        <f t="shared" si="29"/>
        <v>#REF!</v>
      </c>
      <c r="HN160" s="15" t="e">
        <f t="shared" si="29"/>
        <v>#REF!</v>
      </c>
      <c r="HO160" s="15" t="e">
        <f t="shared" si="29"/>
        <v>#REF!</v>
      </c>
      <c r="HP160" s="15" t="e">
        <f t="shared" si="29"/>
        <v>#REF!</v>
      </c>
      <c r="HQ160" s="15" t="e">
        <f t="shared" si="29"/>
        <v>#REF!</v>
      </c>
      <c r="HR160" s="15" t="e">
        <f t="shared" si="29"/>
        <v>#REF!</v>
      </c>
      <c r="HS160" s="15" t="e">
        <f t="shared" si="29"/>
        <v>#REF!</v>
      </c>
      <c r="HT160" s="15" t="e">
        <f t="shared" si="29"/>
        <v>#REF!</v>
      </c>
      <c r="HU160" s="15" t="e">
        <f t="shared" si="29"/>
        <v>#REF!</v>
      </c>
      <c r="HV160" s="15" t="e">
        <f t="shared" si="29"/>
        <v>#REF!</v>
      </c>
      <c r="HW160" s="15" t="e">
        <f t="shared" si="29"/>
        <v>#REF!</v>
      </c>
      <c r="HX160" s="15" t="e">
        <f t="shared" si="29"/>
        <v>#REF!</v>
      </c>
      <c r="HY160" s="15" t="e">
        <f t="shared" si="29"/>
        <v>#REF!</v>
      </c>
      <c r="HZ160" s="15" t="e">
        <f t="shared" si="29"/>
        <v>#REF!</v>
      </c>
      <c r="IA160" s="15" t="e">
        <f t="shared" si="29"/>
        <v>#REF!</v>
      </c>
      <c r="IB160" s="15" t="e">
        <f t="shared" si="29"/>
        <v>#REF!</v>
      </c>
      <c r="IC160" s="15" t="e">
        <f t="shared" si="29"/>
        <v>#REF!</v>
      </c>
      <c r="ID160" s="15" t="e">
        <f t="shared" si="29"/>
        <v>#REF!</v>
      </c>
      <c r="IE160" s="15" t="e">
        <f t="shared" si="29"/>
        <v>#REF!</v>
      </c>
      <c r="IF160" s="15" t="e">
        <f aca="true" t="shared" si="30" ref="IF160:IN160">SUBSTITUTE(SUBSTITUTE(CONCATENATE(IF(IH160="","",CONCATENATE(IH160,"")),"",II160)," ",""),"'","")</f>
        <v>#REF!</v>
      </c>
      <c r="IG160" s="15" t="e">
        <f t="shared" si="30"/>
        <v>#REF!</v>
      </c>
      <c r="IH160" s="15" t="e">
        <f t="shared" si="30"/>
        <v>#REF!</v>
      </c>
      <c r="II160" s="15" t="e">
        <f t="shared" si="30"/>
        <v>#REF!</v>
      </c>
      <c r="IJ160" s="15" t="e">
        <f t="shared" si="30"/>
        <v>#REF!</v>
      </c>
      <c r="IK160" s="15" t="e">
        <f t="shared" si="30"/>
        <v>#REF!</v>
      </c>
      <c r="IL160" s="15" t="e">
        <f t="shared" si="30"/>
        <v>#REF!</v>
      </c>
      <c r="IM160" s="15" t="e">
        <f t="shared" si="30"/>
        <v>#REF!</v>
      </c>
      <c r="IN160" s="15" t="e">
        <f t="shared" si="30"/>
        <v>#REF!</v>
      </c>
      <c r="IO160" s="15" t="e">
        <f>SUBSTITUTE(SUBSTITUTE(CONCATENATE(IF(IQ160="","",CONCATENATE(IQ160,"")),"",#REF!)," ",""),"'","")</f>
        <v>#REF!</v>
      </c>
      <c r="IP160" s="15" t="e">
        <f>SUBSTITUTE(SUBSTITUTE(CONCATENATE(IF(#REF!="","",CONCATENATE(#REF!,"")),"",#REF!)," ",""),"'","")</f>
        <v>#REF!</v>
      </c>
      <c r="IQ160" s="15" t="e">
        <f>SUBSTITUTE(SUBSTITUTE(CONCATENATE(IF(#REF!="","",CONCATENATE(#REF!,"")),"",#REF!)," ",""),"'","")</f>
        <v>#REF!</v>
      </c>
    </row>
    <row r="161" spans="2:46" s="15" customFormat="1" ht="12.75">
      <c r="B161" s="25" t="str">
        <f>SUBSTITUTE(SUBSTITUTE(CONCATENATE(IF(F161="Universally Unique","UU",F161),IF(H161&lt;&gt;J161,I161,G161),CONCATENATE(IF(J161="Identifier","ID",IF(J161="Text","",J161))))," ",""),"'","")</f>
        <v>DueDate</v>
      </c>
      <c r="C161" s="46" t="s">
        <v>828</v>
      </c>
      <c r="D161" s="26"/>
      <c r="E161" s="25" t="s">
        <v>823</v>
      </c>
      <c r="F161" s="26"/>
      <c r="G161" s="28" t="s">
        <v>829</v>
      </c>
      <c r="H161" s="39" t="s">
        <v>98</v>
      </c>
      <c r="I161" s="25" t="str">
        <f>IF(G161&lt;&gt;"",CONCATENATE(G161," ",H161),H161)</f>
        <v>Due Date</v>
      </c>
      <c r="J161" s="28" t="s">
        <v>98</v>
      </c>
      <c r="K161" s="26"/>
      <c r="L161" s="25" t="str">
        <f>IF(K161&lt;&gt;"",CONCATENATE(K161,"_ ",J161,". Type"),CONCATENATE(J161,". Type"))</f>
        <v>Date. Type</v>
      </c>
      <c r="M161" s="26"/>
      <c r="N161" s="26"/>
      <c r="O161" s="26"/>
      <c r="P161" s="106" t="s">
        <v>568</v>
      </c>
      <c r="Q161" s="26" t="s">
        <v>54</v>
      </c>
      <c r="R161" s="43" t="s">
        <v>830</v>
      </c>
      <c r="S161" s="110">
        <v>39514</v>
      </c>
      <c r="T161" s="25"/>
      <c r="U161" s="105"/>
      <c r="V161" s="25"/>
      <c r="W161" s="25"/>
      <c r="X161" s="25"/>
      <c r="Y161" s="25"/>
      <c r="Z161" s="25"/>
      <c r="AA161" s="25"/>
      <c r="AB161" s="25"/>
      <c r="AC161" s="25"/>
      <c r="AD161" s="25"/>
      <c r="AE161" s="25"/>
      <c r="AF161" s="25"/>
      <c r="AG161" s="25"/>
      <c r="AH161" s="34" t="s">
        <v>831</v>
      </c>
      <c r="AI161" s="106" t="s">
        <v>53</v>
      </c>
      <c r="AJ161" s="89" t="s">
        <v>58</v>
      </c>
      <c r="AK161" s="110">
        <v>39514</v>
      </c>
      <c r="AL161" s="34" t="s">
        <v>832</v>
      </c>
      <c r="AM161" s="34"/>
      <c r="AN161" s="34"/>
      <c r="AO161" s="34"/>
      <c r="AP161" s="34"/>
      <c r="AQ161" s="34"/>
      <c r="AR161" s="34"/>
      <c r="AS161" s="34"/>
      <c r="AT161" s="14"/>
    </row>
    <row r="162" spans="2:46" s="15" customFormat="1" ht="12.75" customHeight="1">
      <c r="B162" s="89" t="str">
        <f>SUBSTITUTE(SUBSTITUTE(CONCATENATE(IF(F162="Universally Unique","UU",F162),IF(H162&lt;&gt;J162,I162,G162),CONCATENATE(IF(J162="Identifier","ID",IF(J162="Text","",J162))))," ",""),"'","")</f>
        <v>Amount</v>
      </c>
      <c r="C162" s="89" t="s">
        <v>833</v>
      </c>
      <c r="D162" s="89"/>
      <c r="E162" s="25" t="s">
        <v>823</v>
      </c>
      <c r="F162" s="89"/>
      <c r="G162" s="89"/>
      <c r="H162" s="89" t="s">
        <v>394</v>
      </c>
      <c r="I162" s="25" t="str">
        <f>IF(G162&lt;&gt;"",CONCATENATE(G162," ",H162),H162)</f>
        <v>Amount</v>
      </c>
      <c r="J162" s="89" t="s">
        <v>394</v>
      </c>
      <c r="K162" s="25"/>
      <c r="L162" s="25" t="str">
        <f>IF(K162&lt;&gt;"",CONCATENATE(K162,"_ ",J162,". Type"),CONCATENATE(J162,". Type"))</f>
        <v>Amount. Type</v>
      </c>
      <c r="M162" s="89"/>
      <c r="N162" s="25"/>
      <c r="O162" s="25"/>
      <c r="P162" s="89" t="s">
        <v>568</v>
      </c>
      <c r="Q162" s="89" t="s">
        <v>54</v>
      </c>
      <c r="R162" s="90" t="s">
        <v>834</v>
      </c>
      <c r="S162" s="103" t="s">
        <v>835</v>
      </c>
      <c r="T162" s="89"/>
      <c r="U162" s="89"/>
      <c r="V162" s="89"/>
      <c r="W162" s="89"/>
      <c r="X162" s="89"/>
      <c r="Y162" s="89"/>
      <c r="Z162" s="89"/>
      <c r="AA162" s="89"/>
      <c r="AB162" s="89"/>
      <c r="AC162" s="89"/>
      <c r="AD162" s="89"/>
      <c r="AE162" s="89"/>
      <c r="AF162" s="89"/>
      <c r="AG162" s="89"/>
      <c r="AH162" s="89" t="s">
        <v>836</v>
      </c>
      <c r="AI162" s="89" t="s">
        <v>53</v>
      </c>
      <c r="AJ162" s="89" t="s">
        <v>58</v>
      </c>
      <c r="AK162" s="103" t="s">
        <v>835</v>
      </c>
      <c r="AL162" s="30" t="s">
        <v>837</v>
      </c>
      <c r="AM162" s="89"/>
      <c r="AN162" s="89"/>
      <c r="AO162" s="89"/>
      <c r="AP162" s="89"/>
      <c r="AQ162" s="89"/>
      <c r="AR162" s="89"/>
      <c r="AS162" s="89"/>
      <c r="AT162" s="14"/>
    </row>
    <row r="163" spans="2:46" s="15" customFormat="1" ht="12.75" customHeight="1">
      <c r="B163" s="16" t="str">
        <f>SUBSTITUTE(SUBSTITUTE(CONCATENATE(IF(D163="","",CONCATENATE(D163,"")),"",E163)," ",""),"'","")</f>
        <v>EnergyTax</v>
      </c>
      <c r="C163" s="17" t="s">
        <v>838</v>
      </c>
      <c r="D163" s="17"/>
      <c r="E163" s="17" t="s">
        <v>839</v>
      </c>
      <c r="F163" s="17"/>
      <c r="G163" s="17"/>
      <c r="H163" s="17"/>
      <c r="I163" s="17"/>
      <c r="J163" s="17"/>
      <c r="K163" s="17"/>
      <c r="L163" s="17"/>
      <c r="M163" s="17"/>
      <c r="N163" s="17"/>
      <c r="O163" s="17"/>
      <c r="P163" s="17"/>
      <c r="Q163" s="17" t="s">
        <v>46</v>
      </c>
      <c r="R163" s="17" t="s">
        <v>840</v>
      </c>
      <c r="S163" s="19"/>
      <c r="T163" s="18"/>
      <c r="U163" s="18"/>
      <c r="V163" s="18"/>
      <c r="W163" s="18"/>
      <c r="X163" s="18"/>
      <c r="Y163" s="18"/>
      <c r="Z163" s="18"/>
      <c r="AA163" s="18"/>
      <c r="AB163" s="18"/>
      <c r="AC163" s="18"/>
      <c r="AD163" s="18"/>
      <c r="AE163" s="18"/>
      <c r="AF163" s="18"/>
      <c r="AG163" s="18"/>
      <c r="AH163" s="92" t="s">
        <v>841</v>
      </c>
      <c r="AI163" s="17"/>
      <c r="AJ163" s="93"/>
      <c r="AK163" s="19"/>
      <c r="AL163" s="23" t="s">
        <v>842</v>
      </c>
      <c r="AM163" s="94"/>
      <c r="AN163" s="94"/>
      <c r="AO163" s="94"/>
      <c r="AP163" s="21"/>
      <c r="AQ163" s="94"/>
      <c r="AR163" s="21"/>
      <c r="AS163" s="94"/>
      <c r="AT163" s="14"/>
    </row>
    <row r="164" spans="2:46" s="15" customFormat="1" ht="12.75" customHeight="1">
      <c r="B164" s="89" t="str">
        <f>SUBSTITUTE(SUBSTITUTE(CONCATENATE(IF(F164="Universally Unique","UU",F164),IF(H164&lt;&gt;J164,I164,G164),CONCATENATE(IF(J164="Identifier","ID",IF(J164="Text","",J164))))," ",""),"'","")</f>
        <v>DescriptionID</v>
      </c>
      <c r="C164" s="129" t="s">
        <v>1160</v>
      </c>
      <c r="D164" s="89"/>
      <c r="E164" s="89" t="s">
        <v>839</v>
      </c>
      <c r="F164" s="89"/>
      <c r="G164" s="129" t="s">
        <v>386</v>
      </c>
      <c r="H164" s="89" t="s">
        <v>52</v>
      </c>
      <c r="I164" s="25" t="str">
        <f>IF(G164&lt;&gt;"",CONCATENATE(G164," ",H164),H164)</f>
        <v>Description Identifier</v>
      </c>
      <c r="J164" s="89" t="s">
        <v>52</v>
      </c>
      <c r="K164" s="25"/>
      <c r="L164" s="25" t="str">
        <f>IF(K164&lt;&gt;"",CONCATENATE(K164,"_ ",J164,". Type"),CONCATENATE(J164,". Type"))</f>
        <v>Identifier. Type</v>
      </c>
      <c r="M164" s="89"/>
      <c r="N164" s="25"/>
      <c r="O164" s="25"/>
      <c r="P164" s="89" t="s">
        <v>53</v>
      </c>
      <c r="Q164" s="89" t="s">
        <v>54</v>
      </c>
      <c r="R164" s="90" t="s">
        <v>843</v>
      </c>
      <c r="S164" s="30">
        <v>21</v>
      </c>
      <c r="T164" s="89"/>
      <c r="U164" s="89"/>
      <c r="V164" s="89"/>
      <c r="W164" s="89"/>
      <c r="X164" s="89"/>
      <c r="Y164" s="89"/>
      <c r="Z164" s="89"/>
      <c r="AA164" s="89"/>
      <c r="AB164" s="89"/>
      <c r="AC164" s="89"/>
      <c r="AD164" s="89"/>
      <c r="AE164" s="89"/>
      <c r="AF164" s="89"/>
      <c r="AG164" s="89"/>
      <c r="AH164" s="89" t="s">
        <v>844</v>
      </c>
      <c r="AI164" s="89" t="s">
        <v>53</v>
      </c>
      <c r="AJ164" s="89" t="s">
        <v>58</v>
      </c>
      <c r="AK164" s="103" t="s">
        <v>845</v>
      </c>
      <c r="AL164" s="30" t="s">
        <v>846</v>
      </c>
      <c r="AM164" s="89"/>
      <c r="AN164" s="89" t="s">
        <v>847</v>
      </c>
      <c r="AO164" s="27"/>
      <c r="AP164" s="89"/>
      <c r="AQ164" s="89"/>
      <c r="AR164" s="89"/>
      <c r="AS164" s="89"/>
      <c r="AT164" s="14"/>
    </row>
    <row r="165" spans="2:46" s="15" customFormat="1" ht="12.75" customHeight="1">
      <c r="B165" s="89" t="e">
        <f>SUBSTITUTE(SUBSTITUTE(CONCATENATE(IF(F165="Universally Unique","UU",F165),IF(#REF!&lt;&gt;J165,I165,H165),CONCATENATE(IF(J165="Identifier","ID",IF(J165="Text","",J165))))," ",""),"'","")</f>
        <v>#REF!</v>
      </c>
      <c r="C165" s="129" t="s">
        <v>1161</v>
      </c>
      <c r="D165" s="89"/>
      <c r="E165" s="89" t="s">
        <v>839</v>
      </c>
      <c r="F165" s="89"/>
      <c r="H165" s="89" t="s">
        <v>386</v>
      </c>
      <c r="I165" s="25" t="str">
        <f>IF(G165&lt;&gt;"",CONCATENATE(G165," ",H165),H165)</f>
        <v>Description</v>
      </c>
      <c r="J165" s="89" t="s">
        <v>121</v>
      </c>
      <c r="K165" s="25"/>
      <c r="L165" s="25" t="str">
        <f>IF(K165&lt;&gt;"",CONCATENATE(K165,"_ ",J165,". Type"),CONCATENATE(J165,". Type"))</f>
        <v>Text. Type</v>
      </c>
      <c r="M165" s="89"/>
      <c r="N165" s="25"/>
      <c r="O165" s="25"/>
      <c r="P165" s="89" t="s">
        <v>53</v>
      </c>
      <c r="Q165" s="89" t="s">
        <v>54</v>
      </c>
      <c r="R165" s="90" t="s">
        <v>848</v>
      </c>
      <c r="S165" s="30" t="s">
        <v>849</v>
      </c>
      <c r="T165" s="89"/>
      <c r="U165" s="89"/>
      <c r="V165" s="89"/>
      <c r="W165" s="89"/>
      <c r="X165" s="89"/>
      <c r="Y165" s="89"/>
      <c r="Z165" s="89"/>
      <c r="AA165" s="89"/>
      <c r="AB165" s="89"/>
      <c r="AC165" s="89"/>
      <c r="AD165" s="89"/>
      <c r="AE165" s="89"/>
      <c r="AF165" s="89"/>
      <c r="AG165" s="89"/>
      <c r="AH165" s="89" t="s">
        <v>850</v>
      </c>
      <c r="AI165" s="89" t="s">
        <v>53</v>
      </c>
      <c r="AJ165" s="89" t="s">
        <v>58</v>
      </c>
      <c r="AK165" s="103" t="s">
        <v>851</v>
      </c>
      <c r="AL165" s="30" t="s">
        <v>852</v>
      </c>
      <c r="AM165" s="89"/>
      <c r="AN165" s="27"/>
      <c r="AO165" s="89"/>
      <c r="AP165" s="89"/>
      <c r="AQ165" s="89"/>
      <c r="AR165" s="89"/>
      <c r="AS165" s="89"/>
      <c r="AT165" s="14"/>
    </row>
    <row r="166" spans="2:46" s="15" customFormat="1" ht="12.75" customHeight="1">
      <c r="B166" s="89" t="str">
        <f>SUBSTITUTE(SUBSTITUTE(CONCATENATE(IF(F166="Universally Unique","UU",F166),IF(H166&lt;&gt;J166,I166,G166),CONCATENATE(IF(J166="Identifier","ID",IF(J166="Text","",J166))))," ",""),"'","")</f>
        <v>Amount</v>
      </c>
      <c r="C166" s="129" t="s">
        <v>1162</v>
      </c>
      <c r="D166" s="89"/>
      <c r="E166" s="89" t="s">
        <v>839</v>
      </c>
      <c r="F166" s="89"/>
      <c r="G166" s="129"/>
      <c r="H166" s="89" t="s">
        <v>394</v>
      </c>
      <c r="I166" s="25" t="str">
        <f>IF(G166&lt;&gt;"",CONCATENATE(G166," ",H166),H166)</f>
        <v>Amount</v>
      </c>
      <c r="J166" s="89" t="s">
        <v>394</v>
      </c>
      <c r="K166" s="25"/>
      <c r="L166" s="25" t="str">
        <f>IF(K166&lt;&gt;"",CONCATENATE(K166,"_ ",J166,". Type"),CONCATENATE(J166,". Type"))</f>
        <v>Amount. Type</v>
      </c>
      <c r="M166" s="89"/>
      <c r="N166" s="25"/>
      <c r="O166" s="25"/>
      <c r="P166" s="89" t="s">
        <v>53</v>
      </c>
      <c r="Q166" s="89" t="s">
        <v>54</v>
      </c>
      <c r="R166" s="90" t="s">
        <v>853</v>
      </c>
      <c r="S166" s="30" t="s">
        <v>854</v>
      </c>
      <c r="T166" s="89"/>
      <c r="U166" s="89"/>
      <c r="V166" s="89"/>
      <c r="W166" s="89"/>
      <c r="X166" s="89"/>
      <c r="Y166" s="89"/>
      <c r="Z166" s="89"/>
      <c r="AA166" s="89"/>
      <c r="AB166" s="89"/>
      <c r="AC166" s="89"/>
      <c r="AD166" s="89"/>
      <c r="AE166" s="89"/>
      <c r="AF166" s="89"/>
      <c r="AG166" s="89"/>
      <c r="AH166" s="89" t="s">
        <v>855</v>
      </c>
      <c r="AI166" s="89" t="s">
        <v>53</v>
      </c>
      <c r="AJ166" s="89" t="s">
        <v>58</v>
      </c>
      <c r="AK166" s="103" t="s">
        <v>854</v>
      </c>
      <c r="AL166" s="30" t="s">
        <v>856</v>
      </c>
      <c r="AM166" s="89"/>
      <c r="AN166" s="89"/>
      <c r="AO166" s="89"/>
      <c r="AP166" s="89"/>
      <c r="AQ166" s="89"/>
      <c r="AR166" s="89"/>
      <c r="AS166" s="89"/>
      <c r="AT166" s="14"/>
    </row>
    <row r="167" spans="2:46" s="15" customFormat="1" ht="12.75" customHeight="1">
      <c r="B167" s="89" t="str">
        <f>SUBSTITUTE(SUBSTITUTE(CONCATENATE(IF(F167="Universally Unique","UU",F167),IF(H167&lt;&gt;J167,I167,G167),CONCATENATE(IF(J167="Identifier","ID",IF(J167="Text","",J167))))," ",""),"'","")</f>
        <v>OnAccountAmount</v>
      </c>
      <c r="C167" s="129" t="s">
        <v>1163</v>
      </c>
      <c r="D167" s="89"/>
      <c r="E167" s="89" t="s">
        <v>839</v>
      </c>
      <c r="F167" s="89"/>
      <c r="G167" s="89" t="s">
        <v>857</v>
      </c>
      <c r="H167" s="89" t="s">
        <v>394</v>
      </c>
      <c r="I167" s="25" t="str">
        <f>IF(F167&lt;&gt;"",CONCATENATE(F167," ",G167),G167)</f>
        <v>On Account</v>
      </c>
      <c r="J167" s="89" t="s">
        <v>394</v>
      </c>
      <c r="K167" s="25"/>
      <c r="L167" s="25" t="str">
        <f>IF(K167&lt;&gt;"",CONCATENATE(K167,"_ ",J167,". Type"),CONCATENATE(J167,". Type"))</f>
        <v>Amount. Type</v>
      </c>
      <c r="M167" s="89"/>
      <c r="N167" s="25"/>
      <c r="O167" s="25"/>
      <c r="P167" s="89" t="s">
        <v>53</v>
      </c>
      <c r="Q167" s="89" t="s">
        <v>54</v>
      </c>
      <c r="R167" s="90" t="s">
        <v>858</v>
      </c>
      <c r="S167" s="30" t="s">
        <v>859</v>
      </c>
      <c r="T167" s="89"/>
      <c r="U167" s="89"/>
      <c r="V167" s="89"/>
      <c r="W167" s="89"/>
      <c r="X167" s="89"/>
      <c r="Y167" s="89"/>
      <c r="Z167" s="89"/>
      <c r="AA167" s="89"/>
      <c r="AB167" s="89"/>
      <c r="AC167" s="89"/>
      <c r="AD167" s="89"/>
      <c r="AE167" s="89"/>
      <c r="AF167" s="89"/>
      <c r="AG167" s="89"/>
      <c r="AH167" s="89" t="s">
        <v>860</v>
      </c>
      <c r="AI167" s="89" t="s">
        <v>53</v>
      </c>
      <c r="AJ167" s="89" t="s">
        <v>58</v>
      </c>
      <c r="AK167" s="103" t="s">
        <v>859</v>
      </c>
      <c r="AL167" s="30" t="s">
        <v>861</v>
      </c>
      <c r="AM167" s="89"/>
      <c r="AN167" s="89"/>
      <c r="AO167" s="89"/>
      <c r="AP167" s="89"/>
      <c r="AQ167" s="89"/>
      <c r="AR167" s="89"/>
      <c r="AS167" s="89"/>
      <c r="AT167" s="14"/>
    </row>
    <row r="168" spans="2:46" s="15" customFormat="1" ht="12.75" customHeight="1">
      <c r="B168" s="89" t="str">
        <f>SUBSTITUTE(SUBSTITUTE(CONCATENATE(IF(F168="Universally Unique","UU",F168),IF(H168&lt;&gt;J168,I168,G168),CONCATENATE(IF(J168="Identifier","ID",IF(J168="Text","",J168))))," ",""),"'","")</f>
        <v>BalanceAmount</v>
      </c>
      <c r="C168" s="129" t="s">
        <v>1164</v>
      </c>
      <c r="D168" s="89"/>
      <c r="E168" s="89" t="s">
        <v>839</v>
      </c>
      <c r="F168" s="89"/>
      <c r="G168" s="129" t="s">
        <v>862</v>
      </c>
      <c r="H168" s="129" t="s">
        <v>394</v>
      </c>
      <c r="I168" s="25" t="str">
        <f>IF(G168&lt;&gt;"",CONCATENATE(G168," ",H168),H168)</f>
        <v>Balance Amount</v>
      </c>
      <c r="J168" s="89" t="s">
        <v>394</v>
      </c>
      <c r="K168" s="25"/>
      <c r="L168" s="25" t="str">
        <f>IF(K168&lt;&gt;"",CONCATENATE(K168,"_ ",J168,". Type"),CONCATENATE(J168,". Type"))</f>
        <v>Amount. Type</v>
      </c>
      <c r="M168" s="89"/>
      <c r="N168" s="25"/>
      <c r="O168" s="25"/>
      <c r="P168" s="89" t="s">
        <v>53</v>
      </c>
      <c r="Q168" s="89" t="s">
        <v>54</v>
      </c>
      <c r="R168" s="90" t="s">
        <v>863</v>
      </c>
      <c r="S168" s="30" t="s">
        <v>864</v>
      </c>
      <c r="T168" s="89"/>
      <c r="U168" s="89"/>
      <c r="V168" s="89"/>
      <c r="W168" s="89"/>
      <c r="X168" s="89"/>
      <c r="Y168" s="89"/>
      <c r="Z168" s="89"/>
      <c r="AA168" s="89"/>
      <c r="AB168" s="89"/>
      <c r="AC168" s="89"/>
      <c r="AD168" s="89"/>
      <c r="AE168" s="89"/>
      <c r="AF168" s="89"/>
      <c r="AG168" s="89"/>
      <c r="AH168" s="89" t="s">
        <v>865</v>
      </c>
      <c r="AI168" s="89" t="s">
        <v>53</v>
      </c>
      <c r="AJ168" s="89" t="s">
        <v>58</v>
      </c>
      <c r="AK168" s="103" t="s">
        <v>864</v>
      </c>
      <c r="AL168" s="30" t="s">
        <v>866</v>
      </c>
      <c r="AM168" s="89"/>
      <c r="AN168" s="89"/>
      <c r="AO168" s="89"/>
      <c r="AP168" s="89"/>
      <c r="AQ168" s="89"/>
      <c r="AR168" s="89"/>
      <c r="AS168" s="89"/>
      <c r="AT168" s="14"/>
    </row>
    <row r="169" spans="2:46" s="15" customFormat="1" ht="12.75" customHeight="1">
      <c r="B169" s="16" t="str">
        <f>SUBSTITUTE(SUBSTITUTE(CONCATENATE(IF(D169="","",CONCATENATE(D169,"")),"",E169)," ",""),"'","")</f>
        <v>ConsumptionAverage</v>
      </c>
      <c r="C169" s="17" t="s">
        <v>867</v>
      </c>
      <c r="D169" s="17"/>
      <c r="E169" s="17" t="s">
        <v>353</v>
      </c>
      <c r="F169" s="17"/>
      <c r="G169" s="17"/>
      <c r="H169" s="17"/>
      <c r="I169" s="17"/>
      <c r="J169" s="17"/>
      <c r="K169" s="17"/>
      <c r="L169" s="17"/>
      <c r="M169" s="17"/>
      <c r="N169" s="17"/>
      <c r="O169" s="17"/>
      <c r="P169" s="17"/>
      <c r="Q169" s="17" t="s">
        <v>46</v>
      </c>
      <c r="R169" s="18" t="s">
        <v>868</v>
      </c>
      <c r="S169" s="19"/>
      <c r="T169" s="18"/>
      <c r="U169" s="18"/>
      <c r="V169" s="18"/>
      <c r="W169" s="18"/>
      <c r="X169" s="18"/>
      <c r="Y169" s="18"/>
      <c r="Z169" s="18"/>
      <c r="AA169" s="18"/>
      <c r="AB169" s="18"/>
      <c r="AC169" s="18"/>
      <c r="AD169" s="18"/>
      <c r="AE169" s="18"/>
      <c r="AF169" s="18"/>
      <c r="AG169" s="18"/>
      <c r="AH169" s="21" t="s">
        <v>869</v>
      </c>
      <c r="AI169" s="17"/>
      <c r="AJ169" s="22"/>
      <c r="AK169" s="19"/>
      <c r="AL169" s="23" t="s">
        <v>356</v>
      </c>
      <c r="AM169" s="24"/>
      <c r="AN169" s="24"/>
      <c r="AO169" s="24"/>
      <c r="AP169" s="21"/>
      <c r="AQ169" s="24"/>
      <c r="AR169" s="21"/>
      <c r="AS169" s="24"/>
      <c r="AT169" s="14"/>
    </row>
    <row r="170" spans="2:46" s="15" customFormat="1" ht="12.75" customHeight="1">
      <c r="B170" s="89" t="str">
        <f>SUBSTITUTE(SUBSTITUTE(CONCATENATE(IF(F170="Universally Unique","UU",F170),IF(H170&lt;&gt;J170,I170,G170),CONCATENATE(IF(J170="Identifier","ID",IF(J170="Text","",J170))))," ",""),"'","")</f>
        <v>AverageAmount</v>
      </c>
      <c r="C170" s="95" t="s">
        <v>1165</v>
      </c>
      <c r="D170" s="95"/>
      <c r="E170" s="95" t="s">
        <v>353</v>
      </c>
      <c r="F170" s="95"/>
      <c r="G170" s="95" t="s">
        <v>799</v>
      </c>
      <c r="H170" s="95" t="s">
        <v>394</v>
      </c>
      <c r="I170" s="25" t="str">
        <f>IF(G170&lt;&gt;"",CONCATENATE(G170," ",H170),H170)</f>
        <v>Average Amount</v>
      </c>
      <c r="J170" s="95" t="s">
        <v>394</v>
      </c>
      <c r="K170" s="25"/>
      <c r="L170" s="25" t="str">
        <f>IF(K170&lt;&gt;"",CONCATENATE(K170,"_ ",J170,". Type"),CONCATENATE(J170,". Type"))</f>
        <v>Amount. Type</v>
      </c>
      <c r="M170" s="95"/>
      <c r="N170" s="25"/>
      <c r="O170" s="25"/>
      <c r="P170" s="96" t="s">
        <v>53</v>
      </c>
      <c r="Q170" s="89" t="s">
        <v>54</v>
      </c>
      <c r="R170" s="95" t="s">
        <v>870</v>
      </c>
      <c r="S170" s="30" t="s">
        <v>871</v>
      </c>
      <c r="T170" s="89"/>
      <c r="U170" s="89"/>
      <c r="V170" s="89"/>
      <c r="W170" s="89"/>
      <c r="X170" s="89"/>
      <c r="Y170" s="89"/>
      <c r="Z170" s="89"/>
      <c r="AA170" s="89"/>
      <c r="AB170" s="89"/>
      <c r="AC170" s="89"/>
      <c r="AD170" s="89"/>
      <c r="AE170" s="89"/>
      <c r="AF170" s="89"/>
      <c r="AG170" s="89"/>
      <c r="AH170" s="97" t="s">
        <v>872</v>
      </c>
      <c r="AI170" s="96" t="s">
        <v>53</v>
      </c>
      <c r="AJ170" s="89" t="s">
        <v>58</v>
      </c>
      <c r="AK170" s="98" t="s">
        <v>871</v>
      </c>
      <c r="AL170" s="99" t="s">
        <v>873</v>
      </c>
      <c r="AM170" s="100"/>
      <c r="AN170" s="100"/>
      <c r="AO170" s="100"/>
      <c r="AP170" s="101"/>
      <c r="AQ170" s="100"/>
      <c r="AR170" s="100"/>
      <c r="AS170" s="100"/>
      <c r="AT170" s="14"/>
    </row>
    <row r="171" spans="2:46" s="15" customFormat="1" ht="12.75" customHeight="1">
      <c r="B171" s="89" t="str">
        <f>SUBSTITUTE(SUBSTITUTE(CONCATENATE(IF(F171="Universally Unique","UU",F171),IF(H171&lt;&gt;J171,I171,G171),CONCATENATE(IF(J171="Identifier","ID",IF(J171="Text","",J171))))," ",""),"'","")</f>
        <v>Description</v>
      </c>
      <c r="C171" s="89" t="s">
        <v>874</v>
      </c>
      <c r="D171" s="89"/>
      <c r="E171" s="89" t="s">
        <v>353</v>
      </c>
      <c r="F171" s="89"/>
      <c r="G171" s="89"/>
      <c r="H171" s="89" t="s">
        <v>386</v>
      </c>
      <c r="I171" s="25" t="str">
        <f>IF(G171&lt;&gt;"",CONCATENATE(G171," ",H171),H171)</f>
        <v>Description</v>
      </c>
      <c r="J171" s="89" t="s">
        <v>121</v>
      </c>
      <c r="K171" s="25"/>
      <c r="L171" s="25" t="str">
        <f>IF(K171&lt;&gt;"",CONCATENATE(K171,"_ ",J171,". Type"),CONCATENATE(J171,". Type"))</f>
        <v>Text. Type</v>
      </c>
      <c r="M171" s="89"/>
      <c r="N171" s="25"/>
      <c r="O171" s="25"/>
      <c r="P171" s="89" t="s">
        <v>53</v>
      </c>
      <c r="Q171" s="89" t="s">
        <v>54</v>
      </c>
      <c r="R171" s="90" t="s">
        <v>875</v>
      </c>
      <c r="S171" s="30" t="s">
        <v>876</v>
      </c>
      <c r="T171" s="89"/>
      <c r="U171" s="89"/>
      <c r="V171" s="89"/>
      <c r="W171" s="89"/>
      <c r="X171" s="89"/>
      <c r="Y171" s="89"/>
      <c r="Z171" s="89"/>
      <c r="AA171" s="89"/>
      <c r="AB171" s="89"/>
      <c r="AC171" s="89"/>
      <c r="AD171" s="89"/>
      <c r="AE171" s="89"/>
      <c r="AF171" s="89"/>
      <c r="AG171" s="89"/>
      <c r="AH171" s="89" t="s">
        <v>389</v>
      </c>
      <c r="AI171" s="89" t="s">
        <v>53</v>
      </c>
      <c r="AJ171" s="89" t="s">
        <v>58</v>
      </c>
      <c r="AK171" s="103" t="s">
        <v>877</v>
      </c>
      <c r="AL171" s="30" t="s">
        <v>878</v>
      </c>
      <c r="AM171" s="89"/>
      <c r="AN171" s="89"/>
      <c r="AO171" s="89"/>
      <c r="AP171" s="89"/>
      <c r="AQ171" s="89"/>
      <c r="AR171" s="89"/>
      <c r="AS171" s="89"/>
      <c r="AT171" s="14"/>
    </row>
    <row r="172" spans="2:46" s="15" customFormat="1" ht="12.75" customHeight="1">
      <c r="B172" s="16" t="str">
        <f>SUBSTITUTE(SUBSTITUTE(CONCATENATE(IF(D172="","",CONCATENATE(D172,"")),"",E172)," ",""),"'","")</f>
        <v>Correction</v>
      </c>
      <c r="C172" s="17" t="s">
        <v>879</v>
      </c>
      <c r="D172" s="17"/>
      <c r="E172" s="17" t="s">
        <v>357</v>
      </c>
      <c r="F172" s="17"/>
      <c r="G172" s="17"/>
      <c r="H172" s="17"/>
      <c r="I172" s="17"/>
      <c r="J172" s="17"/>
      <c r="K172" s="17"/>
      <c r="L172" s="17"/>
      <c r="M172" s="17"/>
      <c r="N172" s="17"/>
      <c r="O172" s="17"/>
      <c r="P172" s="17"/>
      <c r="Q172" s="17" t="s">
        <v>46</v>
      </c>
      <c r="R172" s="18" t="s">
        <v>358</v>
      </c>
      <c r="S172" s="19"/>
      <c r="T172" s="18"/>
      <c r="U172" s="18"/>
      <c r="V172" s="18"/>
      <c r="W172" s="18"/>
      <c r="X172" s="18"/>
      <c r="Y172" s="18"/>
      <c r="Z172" s="18"/>
      <c r="AA172" s="18"/>
      <c r="AB172" s="18"/>
      <c r="AC172" s="18"/>
      <c r="AD172" s="18"/>
      <c r="AE172" s="18"/>
      <c r="AF172" s="18"/>
      <c r="AG172" s="18"/>
      <c r="AH172" s="92" t="s">
        <v>880</v>
      </c>
      <c r="AI172" s="17"/>
      <c r="AJ172" s="93"/>
      <c r="AK172" s="19"/>
      <c r="AL172" s="23" t="s">
        <v>881</v>
      </c>
      <c r="AM172" s="94"/>
      <c r="AN172" s="94"/>
      <c r="AO172" s="94"/>
      <c r="AP172" s="21"/>
      <c r="AQ172" s="94"/>
      <c r="AR172" s="21"/>
      <c r="AS172" s="94"/>
      <c r="AT172" s="14"/>
    </row>
    <row r="173" spans="2:46" s="15" customFormat="1" ht="12.75" customHeight="1">
      <c r="B173" s="89" t="str">
        <f aca="true" t="shared" si="31" ref="B173:B184">SUBSTITUTE(SUBSTITUTE(CONCATENATE(IF(F173="Universally Unique","UU",F173),IF(H173&lt;&gt;J173,I173,G173),CONCATENATE(IF(J173="Identifier","ID",IF(J173="Text","",J173))))," ",""),"'","")</f>
        <v>CorrectionType</v>
      </c>
      <c r="C173" s="30" t="s">
        <v>882</v>
      </c>
      <c r="D173" s="95"/>
      <c r="E173" s="95" t="s">
        <v>357</v>
      </c>
      <c r="F173" s="95"/>
      <c r="G173" s="95" t="s">
        <v>357</v>
      </c>
      <c r="H173" s="95" t="s">
        <v>366</v>
      </c>
      <c r="I173" s="25" t="str">
        <f aca="true" t="shared" si="32" ref="I173:I184">IF(G173&lt;&gt;"",CONCATENATE(G173," ",H173),H173)</f>
        <v>Correction Type</v>
      </c>
      <c r="J173" s="95" t="s">
        <v>121</v>
      </c>
      <c r="K173" s="25"/>
      <c r="L173" s="25" t="str">
        <f aca="true" t="shared" si="33" ref="L173:L184">IF(K173&lt;&gt;"",CONCATENATE(K173,"_ ",J173,". Type"),CONCATENATE(J173,". Type"))</f>
        <v>Text. Type</v>
      </c>
      <c r="M173" s="95"/>
      <c r="N173" s="25"/>
      <c r="O173" s="25"/>
      <c r="P173" s="89" t="s">
        <v>53</v>
      </c>
      <c r="Q173" s="89" t="s">
        <v>54</v>
      </c>
      <c r="R173" s="95" t="s">
        <v>883</v>
      </c>
      <c r="S173" s="30" t="s">
        <v>884</v>
      </c>
      <c r="T173" s="89"/>
      <c r="U173" s="89"/>
      <c r="V173" s="89"/>
      <c r="W173" s="89"/>
      <c r="X173" s="89"/>
      <c r="Y173" s="89"/>
      <c r="Z173" s="89"/>
      <c r="AA173" s="89"/>
      <c r="AB173" s="89"/>
      <c r="AC173" s="89"/>
      <c r="AD173" s="89"/>
      <c r="AE173" s="89"/>
      <c r="AF173" s="89"/>
      <c r="AG173" s="89"/>
      <c r="AH173" s="97" t="s">
        <v>885</v>
      </c>
      <c r="AI173" s="89" t="s">
        <v>53</v>
      </c>
      <c r="AJ173" s="89" t="s">
        <v>58</v>
      </c>
      <c r="AK173" s="98" t="s">
        <v>744</v>
      </c>
      <c r="AL173" s="27" t="s">
        <v>886</v>
      </c>
      <c r="AM173" s="100"/>
      <c r="AN173" s="100"/>
      <c r="AO173" s="100"/>
      <c r="AP173" s="101"/>
      <c r="AQ173" s="100"/>
      <c r="AR173" s="100"/>
      <c r="AS173" s="100"/>
      <c r="AT173" s="14"/>
    </row>
    <row r="174" spans="1:46" s="15" customFormat="1" ht="12.75" customHeight="1">
      <c r="A174" s="15" t="s">
        <v>887</v>
      </c>
      <c r="B174" s="89" t="str">
        <f t="shared" si="31"/>
        <v>CorrectionTypeCode</v>
      </c>
      <c r="C174" s="30" t="s">
        <v>888</v>
      </c>
      <c r="D174" s="95"/>
      <c r="E174" s="95" t="s">
        <v>357</v>
      </c>
      <c r="F174" s="95"/>
      <c r="G174" s="95" t="s">
        <v>889</v>
      </c>
      <c r="H174" s="95" t="s">
        <v>112</v>
      </c>
      <c r="I174" s="25" t="str">
        <f t="shared" si="32"/>
        <v>Correction Type Code</v>
      </c>
      <c r="J174" s="95" t="s">
        <v>112</v>
      </c>
      <c r="K174" s="25"/>
      <c r="L174" s="25" t="str">
        <f t="shared" si="33"/>
        <v>Code. Type</v>
      </c>
      <c r="M174" s="95"/>
      <c r="N174" s="25"/>
      <c r="O174" s="25"/>
      <c r="P174" s="89" t="s">
        <v>53</v>
      </c>
      <c r="Q174" s="89" t="s">
        <v>54</v>
      </c>
      <c r="R174" s="95" t="s">
        <v>890</v>
      </c>
      <c r="S174" s="30" t="s">
        <v>891</v>
      </c>
      <c r="T174" s="89"/>
      <c r="U174" s="89"/>
      <c r="V174" s="89"/>
      <c r="W174" s="89"/>
      <c r="X174" s="89"/>
      <c r="Y174" s="89"/>
      <c r="Z174" s="89"/>
      <c r="AA174" s="89"/>
      <c r="AB174" s="89"/>
      <c r="AC174" s="89"/>
      <c r="AD174" s="89"/>
      <c r="AE174" s="89"/>
      <c r="AF174" s="89"/>
      <c r="AG174" s="89"/>
      <c r="AH174" s="97" t="s">
        <v>892</v>
      </c>
      <c r="AI174" s="89" t="s">
        <v>53</v>
      </c>
      <c r="AJ174" s="89" t="s">
        <v>58</v>
      </c>
      <c r="AK174" s="98" t="s">
        <v>891</v>
      </c>
      <c r="AL174" s="27" t="s">
        <v>893</v>
      </c>
      <c r="AM174" s="100"/>
      <c r="AN174" s="100" t="s">
        <v>894</v>
      </c>
      <c r="AO174" s="100"/>
      <c r="AP174" s="101"/>
      <c r="AQ174" s="100"/>
      <c r="AR174" s="100"/>
      <c r="AS174" s="100"/>
      <c r="AT174" s="14"/>
    </row>
    <row r="175" spans="2:46" s="15" customFormat="1" ht="12.75" customHeight="1">
      <c r="B175" s="89" t="str">
        <f t="shared" si="31"/>
        <v>MeterNumber</v>
      </c>
      <c r="C175" s="134" t="s">
        <v>1168</v>
      </c>
      <c r="D175" s="95"/>
      <c r="E175" s="95" t="s">
        <v>357</v>
      </c>
      <c r="F175" s="95"/>
      <c r="G175" s="95" t="s">
        <v>466</v>
      </c>
      <c r="H175" s="95" t="s">
        <v>489</v>
      </c>
      <c r="I175" s="25" t="str">
        <f t="shared" si="32"/>
        <v>Meter Number</v>
      </c>
      <c r="J175" s="95" t="s">
        <v>489</v>
      </c>
      <c r="K175" s="25"/>
      <c r="L175" s="25" t="str">
        <f t="shared" si="33"/>
        <v>Number. Type</v>
      </c>
      <c r="M175" s="95"/>
      <c r="N175" s="25"/>
      <c r="O175" s="25"/>
      <c r="P175" s="89" t="s">
        <v>53</v>
      </c>
      <c r="Q175" s="89" t="s">
        <v>54</v>
      </c>
      <c r="R175" s="95" t="s">
        <v>895</v>
      </c>
      <c r="S175" s="98" t="s">
        <v>896</v>
      </c>
      <c r="T175" s="89"/>
      <c r="U175" s="89"/>
      <c r="V175" s="89"/>
      <c r="W175" s="89"/>
      <c r="X175" s="89"/>
      <c r="Y175" s="89"/>
      <c r="Z175" s="89"/>
      <c r="AA175" s="89"/>
      <c r="AB175" s="89"/>
      <c r="AC175" s="89"/>
      <c r="AD175" s="89"/>
      <c r="AE175" s="89"/>
      <c r="AF175" s="89"/>
      <c r="AG175" s="89"/>
      <c r="AH175" s="97" t="s">
        <v>492</v>
      </c>
      <c r="AI175" s="89" t="s">
        <v>53</v>
      </c>
      <c r="AJ175" s="89" t="s">
        <v>58</v>
      </c>
      <c r="AK175" s="98" t="s">
        <v>896</v>
      </c>
      <c r="AL175" s="27" t="s">
        <v>897</v>
      </c>
      <c r="AM175" s="100"/>
      <c r="AN175" s="100"/>
      <c r="AO175" s="100"/>
      <c r="AP175" s="101"/>
      <c r="AQ175" s="100"/>
      <c r="AR175" s="100"/>
      <c r="AS175" s="100"/>
      <c r="AT175" s="14"/>
    </row>
    <row r="176" spans="2:46" s="15" customFormat="1" ht="12.75" customHeight="1">
      <c r="B176" s="89" t="str">
        <f t="shared" si="31"/>
        <v>GasPressureQuantity</v>
      </c>
      <c r="C176" s="89" t="s">
        <v>898</v>
      </c>
      <c r="D176" s="89"/>
      <c r="E176" s="95" t="s">
        <v>357</v>
      </c>
      <c r="F176" s="89"/>
      <c r="G176" s="89" t="s">
        <v>899</v>
      </c>
      <c r="H176" s="89" t="s">
        <v>900</v>
      </c>
      <c r="I176" s="25" t="str">
        <f t="shared" si="32"/>
        <v>Gas Pressure</v>
      </c>
      <c r="J176" s="89" t="s">
        <v>289</v>
      </c>
      <c r="K176" s="25"/>
      <c r="L176" s="25" t="str">
        <f t="shared" si="33"/>
        <v>Quantity. Type</v>
      </c>
      <c r="M176" s="89"/>
      <c r="N176" s="25"/>
      <c r="O176" s="25"/>
      <c r="P176" s="89" t="s">
        <v>53</v>
      </c>
      <c r="Q176" s="89" t="s">
        <v>54</v>
      </c>
      <c r="R176" s="90" t="s">
        <v>901</v>
      </c>
      <c r="S176" s="30"/>
      <c r="T176" s="89"/>
      <c r="U176" s="89"/>
      <c r="V176" s="89"/>
      <c r="W176" s="89"/>
      <c r="X176" s="89"/>
      <c r="Y176" s="89"/>
      <c r="Z176" s="89"/>
      <c r="AA176" s="89"/>
      <c r="AB176" s="89"/>
      <c r="AC176" s="89"/>
      <c r="AD176" s="89"/>
      <c r="AE176" s="89"/>
      <c r="AF176" s="89"/>
      <c r="AG176" s="89"/>
      <c r="AH176" s="89" t="s">
        <v>902</v>
      </c>
      <c r="AI176" s="89" t="s">
        <v>53</v>
      </c>
      <c r="AJ176" s="89" t="s">
        <v>58</v>
      </c>
      <c r="AK176" s="89"/>
      <c r="AL176" s="103" t="s">
        <v>903</v>
      </c>
      <c r="AM176" s="89"/>
      <c r="AN176" s="89" t="s">
        <v>293</v>
      </c>
      <c r="AO176" s="89"/>
      <c r="AP176" s="89"/>
      <c r="AQ176" s="89"/>
      <c r="AR176" s="89"/>
      <c r="AS176" s="89"/>
      <c r="AT176" s="14"/>
    </row>
    <row r="177" spans="2:46" s="15" customFormat="1" ht="12.75" customHeight="1">
      <c r="B177" s="89" t="str">
        <f t="shared" si="31"/>
        <v>ActualTemperatureReductionQuantity</v>
      </c>
      <c r="C177" s="134" t="s">
        <v>1169</v>
      </c>
      <c r="D177" s="95"/>
      <c r="E177" s="95" t="s">
        <v>357</v>
      </c>
      <c r="F177" s="95" t="s">
        <v>904</v>
      </c>
      <c r="G177" s="95" t="s">
        <v>1166</v>
      </c>
      <c r="H177" s="95" t="s">
        <v>1167</v>
      </c>
      <c r="I177" s="25" t="str">
        <f t="shared" si="32"/>
        <v>Temperature Reduction</v>
      </c>
      <c r="J177" s="95" t="s">
        <v>289</v>
      </c>
      <c r="K177" s="25"/>
      <c r="L177" s="25" t="str">
        <f t="shared" si="33"/>
        <v>Quantity. Type</v>
      </c>
      <c r="M177" s="95"/>
      <c r="N177" s="25"/>
      <c r="O177" s="25"/>
      <c r="P177" s="89" t="s">
        <v>53</v>
      </c>
      <c r="Q177" s="89" t="s">
        <v>54</v>
      </c>
      <c r="R177" s="95" t="s">
        <v>905</v>
      </c>
      <c r="S177" s="98" t="s">
        <v>906</v>
      </c>
      <c r="T177" s="89"/>
      <c r="U177" s="89"/>
      <c r="V177" s="89"/>
      <c r="W177" s="89"/>
      <c r="X177" s="89"/>
      <c r="Y177" s="89"/>
      <c r="Z177" s="89"/>
      <c r="AA177" s="89"/>
      <c r="AB177" s="89"/>
      <c r="AC177" s="89"/>
      <c r="AD177" s="89"/>
      <c r="AE177" s="89"/>
      <c r="AF177" s="89"/>
      <c r="AG177" s="89"/>
      <c r="AH177" s="97" t="s">
        <v>907</v>
      </c>
      <c r="AI177" s="89" t="s">
        <v>53</v>
      </c>
      <c r="AJ177" s="89" t="s">
        <v>58</v>
      </c>
      <c r="AK177" s="98" t="s">
        <v>906</v>
      </c>
      <c r="AL177" s="27" t="s">
        <v>908</v>
      </c>
      <c r="AM177" s="100"/>
      <c r="AN177" s="100" t="s">
        <v>293</v>
      </c>
      <c r="AO177" s="100"/>
      <c r="AP177" s="101"/>
      <c r="AQ177" s="100"/>
      <c r="AR177" s="100"/>
      <c r="AS177" s="100"/>
      <c r="AT177" s="14"/>
    </row>
    <row r="178" spans="2:46" s="15" customFormat="1" ht="12.75" customHeight="1">
      <c r="B178" s="89" t="str">
        <f t="shared" si="31"/>
        <v>NormalTemperatureReductionQuantity</v>
      </c>
      <c r="C178" s="134" t="s">
        <v>1170</v>
      </c>
      <c r="D178" s="95"/>
      <c r="E178" s="95" t="s">
        <v>357</v>
      </c>
      <c r="F178" s="95" t="s">
        <v>909</v>
      </c>
      <c r="G178" s="95" t="s">
        <v>1166</v>
      </c>
      <c r="H178" s="95" t="s">
        <v>1167</v>
      </c>
      <c r="I178" s="25" t="str">
        <f t="shared" si="32"/>
        <v>Temperature Reduction</v>
      </c>
      <c r="J178" s="95" t="s">
        <v>289</v>
      </c>
      <c r="K178" s="25"/>
      <c r="L178" s="25" t="str">
        <f t="shared" si="33"/>
        <v>Quantity. Type</v>
      </c>
      <c r="M178" s="95"/>
      <c r="N178" s="25"/>
      <c r="O178" s="25"/>
      <c r="P178" s="89" t="s">
        <v>53</v>
      </c>
      <c r="Q178" s="89" t="s">
        <v>54</v>
      </c>
      <c r="R178" s="95" t="s">
        <v>910</v>
      </c>
      <c r="S178" s="98" t="s">
        <v>911</v>
      </c>
      <c r="T178" s="89"/>
      <c r="U178" s="89"/>
      <c r="V178" s="89"/>
      <c r="W178" s="89"/>
      <c r="X178" s="89"/>
      <c r="Y178" s="89"/>
      <c r="Z178" s="89"/>
      <c r="AA178" s="89"/>
      <c r="AB178" s="89"/>
      <c r="AC178" s="89"/>
      <c r="AD178" s="89"/>
      <c r="AE178" s="89"/>
      <c r="AF178" s="89"/>
      <c r="AG178" s="89"/>
      <c r="AH178" s="97" t="s">
        <v>912</v>
      </c>
      <c r="AI178" s="89" t="s">
        <v>53</v>
      </c>
      <c r="AJ178" s="89" t="s">
        <v>58</v>
      </c>
      <c r="AK178" s="98" t="s">
        <v>911</v>
      </c>
      <c r="AL178" s="27" t="s">
        <v>913</v>
      </c>
      <c r="AM178" s="100"/>
      <c r="AN178" s="100" t="s">
        <v>293</v>
      </c>
      <c r="AO178" s="100"/>
      <c r="AP178" s="101"/>
      <c r="AQ178" s="100"/>
      <c r="AR178" s="100"/>
      <c r="AS178" s="100"/>
      <c r="AT178" s="14"/>
    </row>
    <row r="179" spans="2:46" s="15" customFormat="1" ht="12.75" customHeight="1">
      <c r="B179" s="89" t="str">
        <f t="shared" si="31"/>
        <v>DifferenceTemperatureReductionQuantity</v>
      </c>
      <c r="C179" s="134" t="s">
        <v>1171</v>
      </c>
      <c r="D179" s="95"/>
      <c r="E179" s="95" t="s">
        <v>357</v>
      </c>
      <c r="F179" s="95" t="s">
        <v>914</v>
      </c>
      <c r="G179" s="95" t="s">
        <v>1166</v>
      </c>
      <c r="H179" s="95" t="s">
        <v>1167</v>
      </c>
      <c r="I179" s="25" t="str">
        <f t="shared" si="32"/>
        <v>Temperature Reduction</v>
      </c>
      <c r="J179" s="95" t="s">
        <v>289</v>
      </c>
      <c r="K179" s="25"/>
      <c r="L179" s="25" t="str">
        <f t="shared" si="33"/>
        <v>Quantity. Type</v>
      </c>
      <c r="M179" s="95"/>
      <c r="N179" s="25"/>
      <c r="O179" s="25"/>
      <c r="P179" s="89" t="s">
        <v>53</v>
      </c>
      <c r="Q179" s="89" t="s">
        <v>54</v>
      </c>
      <c r="R179" s="95" t="s">
        <v>915</v>
      </c>
      <c r="S179" s="98" t="s">
        <v>916</v>
      </c>
      <c r="T179" s="89"/>
      <c r="U179" s="89"/>
      <c r="V179" s="89"/>
      <c r="W179" s="89"/>
      <c r="X179" s="89"/>
      <c r="Y179" s="89"/>
      <c r="Z179" s="89"/>
      <c r="AA179" s="89"/>
      <c r="AB179" s="89"/>
      <c r="AC179" s="89"/>
      <c r="AD179" s="89"/>
      <c r="AE179" s="89"/>
      <c r="AF179" s="89"/>
      <c r="AG179" s="89"/>
      <c r="AH179" s="97" t="s">
        <v>917</v>
      </c>
      <c r="AI179" s="89" t="s">
        <v>53</v>
      </c>
      <c r="AJ179" s="89" t="s">
        <v>58</v>
      </c>
      <c r="AK179" s="98" t="s">
        <v>916</v>
      </c>
      <c r="AL179" s="27" t="s">
        <v>918</v>
      </c>
      <c r="AM179" s="100"/>
      <c r="AN179" s="100" t="s">
        <v>293</v>
      </c>
      <c r="AO179" s="100"/>
      <c r="AP179" s="101"/>
      <c r="AQ179" s="100"/>
      <c r="AR179" s="100"/>
      <c r="AS179" s="100"/>
      <c r="AT179" s="14"/>
    </row>
    <row r="180" spans="2:46" s="15" customFormat="1" ht="12.75" customHeight="1">
      <c r="B180" s="89" t="str">
        <f t="shared" si="31"/>
        <v>Description</v>
      </c>
      <c r="C180" s="30" t="s">
        <v>919</v>
      </c>
      <c r="D180" s="95"/>
      <c r="E180" s="95" t="s">
        <v>357</v>
      </c>
      <c r="F180" s="95"/>
      <c r="G180" s="95"/>
      <c r="H180" s="95" t="s">
        <v>386</v>
      </c>
      <c r="I180" s="25" t="str">
        <f t="shared" si="32"/>
        <v>Description</v>
      </c>
      <c r="J180" s="95" t="s">
        <v>121</v>
      </c>
      <c r="K180" s="25"/>
      <c r="L180" s="25" t="str">
        <f t="shared" si="33"/>
        <v>Text. Type</v>
      </c>
      <c r="M180" s="95"/>
      <c r="N180" s="25"/>
      <c r="O180" s="25"/>
      <c r="P180" s="89" t="s">
        <v>53</v>
      </c>
      <c r="Q180" s="89" t="s">
        <v>54</v>
      </c>
      <c r="R180" s="95" t="s">
        <v>920</v>
      </c>
      <c r="S180" s="98"/>
      <c r="T180" s="89"/>
      <c r="U180" s="89"/>
      <c r="V180" s="89"/>
      <c r="W180" s="89"/>
      <c r="X180" s="89"/>
      <c r="Y180" s="89"/>
      <c r="Z180" s="89"/>
      <c r="AA180" s="89"/>
      <c r="AB180" s="89"/>
      <c r="AC180" s="89"/>
      <c r="AD180" s="89"/>
      <c r="AE180" s="89"/>
      <c r="AF180" s="89"/>
      <c r="AG180" s="89"/>
      <c r="AH180" s="97" t="s">
        <v>389</v>
      </c>
      <c r="AI180" s="89" t="s">
        <v>53</v>
      </c>
      <c r="AJ180" s="89" t="s">
        <v>58</v>
      </c>
      <c r="AK180" s="98"/>
      <c r="AL180" s="27" t="s">
        <v>921</v>
      </c>
      <c r="AM180" s="100"/>
      <c r="AN180" s="100"/>
      <c r="AO180" s="100"/>
      <c r="AP180" s="101"/>
      <c r="AQ180" s="100"/>
      <c r="AR180" s="100"/>
      <c r="AS180" s="100"/>
      <c r="AT180" s="14"/>
    </row>
    <row r="181" spans="2:46" s="15" customFormat="1" ht="12.75" customHeight="1">
      <c r="B181" s="89" t="str">
        <f t="shared" si="31"/>
        <v>CorrectionUnitAmount</v>
      </c>
      <c r="C181" s="134" t="s">
        <v>1172</v>
      </c>
      <c r="D181" s="95"/>
      <c r="E181" s="95" t="s">
        <v>357</v>
      </c>
      <c r="F181" s="95"/>
      <c r="G181" s="95" t="s">
        <v>922</v>
      </c>
      <c r="H181" s="95" t="s">
        <v>394</v>
      </c>
      <c r="I181" s="25" t="str">
        <f t="shared" si="32"/>
        <v>Correction Unit Amount</v>
      </c>
      <c r="J181" s="95" t="s">
        <v>394</v>
      </c>
      <c r="K181" s="25"/>
      <c r="L181" s="25" t="str">
        <f t="shared" si="33"/>
        <v>Amount. Type</v>
      </c>
      <c r="M181" s="95"/>
      <c r="N181" s="25"/>
      <c r="O181" s="25"/>
      <c r="P181" s="89" t="s">
        <v>53</v>
      </c>
      <c r="Q181" s="89" t="s">
        <v>54</v>
      </c>
      <c r="R181" s="95" t="s">
        <v>923</v>
      </c>
      <c r="S181" s="98" t="s">
        <v>924</v>
      </c>
      <c r="T181" s="89"/>
      <c r="U181" s="89"/>
      <c r="V181" s="89"/>
      <c r="W181" s="89"/>
      <c r="X181" s="89"/>
      <c r="Y181" s="89"/>
      <c r="Z181" s="89"/>
      <c r="AA181" s="89"/>
      <c r="AB181" s="89"/>
      <c r="AC181" s="89"/>
      <c r="AD181" s="89"/>
      <c r="AE181" s="89"/>
      <c r="AF181" s="89"/>
      <c r="AG181" s="89"/>
      <c r="AH181" s="97" t="s">
        <v>925</v>
      </c>
      <c r="AI181" s="96" t="s">
        <v>53</v>
      </c>
      <c r="AJ181" s="89" t="s">
        <v>58</v>
      </c>
      <c r="AK181" s="98" t="s">
        <v>924</v>
      </c>
      <c r="AL181" s="27" t="s">
        <v>926</v>
      </c>
      <c r="AM181" s="100"/>
      <c r="AN181" s="100"/>
      <c r="AO181" s="100"/>
      <c r="AP181" s="101"/>
      <c r="AQ181" s="100"/>
      <c r="AR181" s="100"/>
      <c r="AS181" s="100"/>
      <c r="AT181" s="14"/>
    </row>
    <row r="182" spans="2:46" s="15" customFormat="1" ht="12.75" customHeight="1">
      <c r="B182" s="89" t="str">
        <f t="shared" si="31"/>
        <v>EnergyConsumptionQuantity</v>
      </c>
      <c r="C182" s="134" t="s">
        <v>1174</v>
      </c>
      <c r="D182" s="95"/>
      <c r="E182" s="95" t="s">
        <v>357</v>
      </c>
      <c r="F182" s="95" t="s">
        <v>723</v>
      </c>
      <c r="G182" s="95" t="s">
        <v>306</v>
      </c>
      <c r="H182" s="95" t="s">
        <v>289</v>
      </c>
      <c r="I182" s="25" t="str">
        <f t="shared" si="32"/>
        <v>Consumption Quantity</v>
      </c>
      <c r="J182" s="95" t="s">
        <v>289</v>
      </c>
      <c r="K182" s="25"/>
      <c r="L182" s="25" t="str">
        <f t="shared" si="33"/>
        <v>Quantity. Type</v>
      </c>
      <c r="M182" s="95"/>
      <c r="N182" s="25"/>
      <c r="O182" s="25"/>
      <c r="P182" s="89" t="s">
        <v>53</v>
      </c>
      <c r="Q182" s="89" t="s">
        <v>54</v>
      </c>
      <c r="R182" s="95" t="s">
        <v>927</v>
      </c>
      <c r="S182" s="98" t="s">
        <v>928</v>
      </c>
      <c r="T182" s="89"/>
      <c r="U182" s="89"/>
      <c r="V182" s="89"/>
      <c r="W182" s="89"/>
      <c r="X182" s="89"/>
      <c r="Y182" s="89"/>
      <c r="Z182" s="89"/>
      <c r="AA182" s="89"/>
      <c r="AB182" s="89"/>
      <c r="AC182" s="89"/>
      <c r="AD182" s="89"/>
      <c r="AE182" s="89"/>
      <c r="AF182" s="89"/>
      <c r="AG182" s="89"/>
      <c r="AH182" s="97" t="s">
        <v>929</v>
      </c>
      <c r="AI182" s="96" t="s">
        <v>53</v>
      </c>
      <c r="AJ182" s="89" t="s">
        <v>58</v>
      </c>
      <c r="AK182" s="98" t="s">
        <v>928</v>
      </c>
      <c r="AL182" s="27" t="s">
        <v>930</v>
      </c>
      <c r="AM182" s="100"/>
      <c r="AN182" s="100" t="s">
        <v>293</v>
      </c>
      <c r="AO182" s="100"/>
      <c r="AP182" s="101"/>
      <c r="AQ182" s="100"/>
      <c r="AR182" s="100"/>
      <c r="AS182" s="100"/>
      <c r="AT182" s="14"/>
    </row>
    <row r="183" spans="2:46" s="15" customFormat="1" ht="12.75" customHeight="1">
      <c r="B183" s="89" t="str">
        <f t="shared" si="31"/>
        <v>WaterConsumptionQuantity</v>
      </c>
      <c r="C183" s="134" t="s">
        <v>1173</v>
      </c>
      <c r="D183" s="95"/>
      <c r="E183" s="95" t="s">
        <v>357</v>
      </c>
      <c r="F183" s="95" t="s">
        <v>931</v>
      </c>
      <c r="G183" s="95" t="s">
        <v>306</v>
      </c>
      <c r="H183" s="95" t="s">
        <v>289</v>
      </c>
      <c r="I183" s="25" t="str">
        <f t="shared" si="32"/>
        <v>Consumption Quantity</v>
      </c>
      <c r="J183" s="95" t="s">
        <v>289</v>
      </c>
      <c r="K183" s="25"/>
      <c r="L183" s="25" t="str">
        <f t="shared" si="33"/>
        <v>Quantity. Type</v>
      </c>
      <c r="M183" s="95"/>
      <c r="N183" s="25"/>
      <c r="O183" s="25"/>
      <c r="P183" s="89" t="s">
        <v>53</v>
      </c>
      <c r="Q183" s="89" t="s">
        <v>54</v>
      </c>
      <c r="R183" s="95" t="s">
        <v>932</v>
      </c>
      <c r="S183" s="98" t="s">
        <v>933</v>
      </c>
      <c r="T183" s="89"/>
      <c r="U183" s="89"/>
      <c r="V183" s="89"/>
      <c r="W183" s="89"/>
      <c r="X183" s="89"/>
      <c r="Y183" s="89"/>
      <c r="Z183" s="89"/>
      <c r="AA183" s="89"/>
      <c r="AB183" s="89"/>
      <c r="AC183" s="89"/>
      <c r="AD183" s="89"/>
      <c r="AE183" s="89"/>
      <c r="AF183" s="89"/>
      <c r="AG183" s="89"/>
      <c r="AH183" s="97" t="s">
        <v>934</v>
      </c>
      <c r="AI183" s="96" t="s">
        <v>53</v>
      </c>
      <c r="AJ183" s="89" t="s">
        <v>58</v>
      </c>
      <c r="AK183" s="98" t="s">
        <v>933</v>
      </c>
      <c r="AL183" s="27" t="s">
        <v>935</v>
      </c>
      <c r="AM183" s="100"/>
      <c r="AN183" s="100" t="s">
        <v>293</v>
      </c>
      <c r="AO183" s="100"/>
      <c r="AP183" s="101"/>
      <c r="AQ183" s="100"/>
      <c r="AR183" s="100"/>
      <c r="AS183" s="100"/>
      <c r="AT183" s="14"/>
    </row>
    <row r="184" spans="2:46" s="15" customFormat="1" ht="12.75" customHeight="1">
      <c r="B184" s="89" t="str">
        <f t="shared" si="31"/>
        <v>CorrectionAmount</v>
      </c>
      <c r="C184" s="134" t="s">
        <v>1175</v>
      </c>
      <c r="D184" s="95"/>
      <c r="E184" s="95" t="s">
        <v>357</v>
      </c>
      <c r="F184" s="95"/>
      <c r="G184" s="95" t="s">
        <v>357</v>
      </c>
      <c r="H184" s="95" t="s">
        <v>394</v>
      </c>
      <c r="I184" s="25" t="str">
        <f t="shared" si="32"/>
        <v>Correction Amount</v>
      </c>
      <c r="J184" s="95" t="s">
        <v>394</v>
      </c>
      <c r="K184" s="25"/>
      <c r="L184" s="25" t="str">
        <f t="shared" si="33"/>
        <v>Amount. Type</v>
      </c>
      <c r="M184" s="95"/>
      <c r="N184" s="25"/>
      <c r="O184" s="25"/>
      <c r="P184" s="96" t="s">
        <v>53</v>
      </c>
      <c r="Q184" s="89" t="s">
        <v>54</v>
      </c>
      <c r="R184" s="95" t="s">
        <v>936</v>
      </c>
      <c r="S184" s="98" t="s">
        <v>937</v>
      </c>
      <c r="T184" s="89"/>
      <c r="U184" s="89"/>
      <c r="V184" s="89"/>
      <c r="W184" s="89"/>
      <c r="X184" s="89"/>
      <c r="Y184" s="89"/>
      <c r="Z184" s="89"/>
      <c r="AA184" s="89"/>
      <c r="AB184" s="89"/>
      <c r="AC184" s="89"/>
      <c r="AD184" s="89"/>
      <c r="AE184" s="89"/>
      <c r="AF184" s="89"/>
      <c r="AG184" s="89"/>
      <c r="AH184" s="97" t="s">
        <v>938</v>
      </c>
      <c r="AI184" s="96" t="s">
        <v>53</v>
      </c>
      <c r="AJ184" s="89" t="s">
        <v>58</v>
      </c>
      <c r="AK184" s="98" t="s">
        <v>937</v>
      </c>
      <c r="AL184" s="27" t="s">
        <v>939</v>
      </c>
      <c r="AM184" s="100"/>
      <c r="AN184" s="100"/>
      <c r="AO184" s="100"/>
      <c r="AP184" s="101"/>
      <c r="AQ184" s="100"/>
      <c r="AR184" s="100"/>
      <c r="AS184" s="100"/>
      <c r="AT184" s="14"/>
    </row>
    <row r="185" spans="2:46" s="15" customFormat="1" ht="12.75" customHeight="1">
      <c r="B185" s="16" t="str">
        <f>SUBSTITUTE(SUBSTITUTE(CONCATENATE(IF(D185="","",CONCATENATE(D185,"")),"",E185)," ",""),"'","")</f>
        <v>TelecommunicationsSupplyLine</v>
      </c>
      <c r="C185" s="17" t="s">
        <v>940</v>
      </c>
      <c r="D185" s="17"/>
      <c r="E185" s="17" t="s">
        <v>941</v>
      </c>
      <c r="F185" s="17"/>
      <c r="G185" s="17"/>
      <c r="H185" s="17"/>
      <c r="I185" s="17"/>
      <c r="J185" s="17"/>
      <c r="K185" s="17"/>
      <c r="L185" s="17"/>
      <c r="M185" s="17"/>
      <c r="N185" s="17"/>
      <c r="O185" s="17"/>
      <c r="P185" s="17"/>
      <c r="Q185" s="17" t="s">
        <v>46</v>
      </c>
      <c r="R185" s="18" t="s">
        <v>400</v>
      </c>
      <c r="S185" s="19"/>
      <c r="T185" s="18"/>
      <c r="U185" s="18"/>
      <c r="V185" s="18"/>
      <c r="W185" s="18"/>
      <c r="X185" s="18"/>
      <c r="Y185" s="18"/>
      <c r="Z185" s="18"/>
      <c r="AA185" s="18"/>
      <c r="AB185" s="18"/>
      <c r="AC185" s="18"/>
      <c r="AD185" s="18"/>
      <c r="AE185" s="18"/>
      <c r="AF185" s="18"/>
      <c r="AG185" s="18"/>
      <c r="AH185" s="92" t="s">
        <v>942</v>
      </c>
      <c r="AI185" s="17"/>
      <c r="AJ185" s="93"/>
      <c r="AK185" s="19"/>
      <c r="AL185" s="23" t="s">
        <v>402</v>
      </c>
      <c r="AM185" s="94"/>
      <c r="AN185" s="94"/>
      <c r="AO185" s="94"/>
      <c r="AP185" s="21"/>
      <c r="AQ185" s="94"/>
      <c r="AR185" s="21"/>
      <c r="AS185" s="94"/>
      <c r="AT185" s="14"/>
    </row>
    <row r="186" spans="2:46" s="15" customFormat="1" ht="12.75" customHeight="1">
      <c r="B186" s="89" t="str">
        <f>SUBSTITUTE(SUBSTITUTE(CONCATENATE(IF(F186="Universally Unique","UU",F186),IF(H186&lt;&gt;J186,I186,G186),CONCATENATE(IF(J186="Identifier","ID",IF(J186="Text","",J186))))," ",""),"'","")</f>
        <v>ID</v>
      </c>
      <c r="C186" s="95" t="s">
        <v>943</v>
      </c>
      <c r="D186" s="95"/>
      <c r="E186" s="95" t="s">
        <v>941</v>
      </c>
      <c r="F186" s="95"/>
      <c r="G186" s="95"/>
      <c r="H186" s="95" t="s">
        <v>52</v>
      </c>
      <c r="I186" s="25" t="str">
        <f>IF(G186&lt;&gt;"",CONCATENATE(G186," ",H186),H186)</f>
        <v>Identifier</v>
      </c>
      <c r="J186" s="95" t="s">
        <v>52</v>
      </c>
      <c r="K186" s="25"/>
      <c r="L186" s="25" t="str">
        <f>IF(K186&lt;&gt;"",CONCATENATE(K186,"_ ",J186,". Type"),CONCATENATE(J186,". Type"))</f>
        <v>Identifier. Type</v>
      </c>
      <c r="M186" s="95"/>
      <c r="N186" s="25"/>
      <c r="O186" s="25"/>
      <c r="P186" s="96">
        <v>1</v>
      </c>
      <c r="Q186" s="89" t="s">
        <v>54</v>
      </c>
      <c r="R186" s="95" t="s">
        <v>944</v>
      </c>
      <c r="S186" s="98" t="s">
        <v>568</v>
      </c>
      <c r="T186" s="89"/>
      <c r="U186" s="89"/>
      <c r="V186" s="89"/>
      <c r="W186" s="89"/>
      <c r="X186" s="89"/>
      <c r="Y186" s="89"/>
      <c r="Z186" s="89"/>
      <c r="AA186" s="89"/>
      <c r="AB186" s="89"/>
      <c r="AC186" s="89"/>
      <c r="AD186" s="89"/>
      <c r="AE186" s="89"/>
      <c r="AF186" s="89"/>
      <c r="AG186" s="89"/>
      <c r="AH186" s="97" t="s">
        <v>76</v>
      </c>
      <c r="AI186" s="96">
        <v>1</v>
      </c>
      <c r="AJ186" s="96" t="s">
        <v>58</v>
      </c>
      <c r="AK186" s="98" t="s">
        <v>568</v>
      </c>
      <c r="AL186" s="99" t="s">
        <v>945</v>
      </c>
      <c r="AM186" s="100"/>
      <c r="AN186" s="100"/>
      <c r="AO186" s="100"/>
      <c r="AP186" s="101"/>
      <c r="AQ186" s="100"/>
      <c r="AR186" s="100"/>
      <c r="AS186" s="100"/>
      <c r="AT186" s="14"/>
    </row>
    <row r="187" spans="2:46" s="15" customFormat="1" ht="12.75" customHeight="1">
      <c r="B187" s="89" t="str">
        <f>SUBSTITUTE(SUBSTITUTE(CONCATENATE(IF(F187="Universally Unique","UU",F187),IF(H187&lt;&gt;J187,I187,G187),CONCATENATE(IF(J187="Identifier","ID",IF(J187="Text","",J187))))," ",""),"'","")</f>
        <v>ServiceNumber</v>
      </c>
      <c r="C187" s="95" t="s">
        <v>1180</v>
      </c>
      <c r="D187" s="95"/>
      <c r="E187" s="95" t="s">
        <v>941</v>
      </c>
      <c r="F187" s="95"/>
      <c r="G187" s="95" t="s">
        <v>1179</v>
      </c>
      <c r="H187" s="95" t="s">
        <v>489</v>
      </c>
      <c r="I187" s="25" t="str">
        <f>IF(G187&lt;&gt;"",CONCATENATE(G187," ",H187),H187)</f>
        <v>Service Number</v>
      </c>
      <c r="J187" s="95" t="s">
        <v>121</v>
      </c>
      <c r="K187" s="25"/>
      <c r="L187" s="25" t="str">
        <f>IF(K187&lt;&gt;"",CONCATENATE(K187,"_ ",J187,". Type"),CONCATENATE(J187,". Type"))</f>
        <v>Text. Type</v>
      </c>
      <c r="M187" s="95"/>
      <c r="N187" s="25"/>
      <c r="O187" s="25"/>
      <c r="P187" s="96">
        <v>1</v>
      </c>
      <c r="Q187" s="89" t="s">
        <v>54</v>
      </c>
      <c r="R187" s="95" t="s">
        <v>946</v>
      </c>
      <c r="S187" s="98" t="s">
        <v>947</v>
      </c>
      <c r="T187" s="89"/>
      <c r="U187" s="89"/>
      <c r="V187" s="89"/>
      <c r="W187" s="89"/>
      <c r="X187" s="89"/>
      <c r="Y187" s="89"/>
      <c r="Z187" s="89"/>
      <c r="AA187" s="89"/>
      <c r="AB187" s="89"/>
      <c r="AC187" s="89"/>
      <c r="AD187" s="89"/>
      <c r="AE187" s="89"/>
      <c r="AF187" s="89"/>
      <c r="AG187" s="89"/>
      <c r="AH187" s="97" t="s">
        <v>948</v>
      </c>
      <c r="AI187" s="96">
        <v>1</v>
      </c>
      <c r="AJ187" s="96" t="s">
        <v>58</v>
      </c>
      <c r="AK187" s="98" t="s">
        <v>947</v>
      </c>
      <c r="AL187" s="27" t="s">
        <v>949</v>
      </c>
      <c r="AM187" s="100"/>
      <c r="AN187" s="100"/>
      <c r="AO187" s="100"/>
      <c r="AP187" s="101"/>
      <c r="AQ187" s="100"/>
      <c r="AR187" s="100"/>
      <c r="AS187" s="100"/>
      <c r="AT187" s="14"/>
    </row>
    <row r="188" spans="2:46" s="15" customFormat="1" ht="12.75" customHeight="1">
      <c r="B188" s="89" t="str">
        <f>SUBSTITUTE(SUBSTITUTE(CONCATENATE(IF(F188="Universally Unique","UU",F188),IF(H188&lt;&gt;J188,I188,G188),CONCATENATE(IF(J188="Identifier","ID",IF(J188="Text","",J188))))," ",""),"'","")</f>
        <v>Description</v>
      </c>
      <c r="C188" s="95" t="s">
        <v>950</v>
      </c>
      <c r="D188" s="95"/>
      <c r="E188" s="95" t="s">
        <v>941</v>
      </c>
      <c r="F188" s="95"/>
      <c r="G188" s="95"/>
      <c r="H188" s="95" t="s">
        <v>386</v>
      </c>
      <c r="I188" s="25" t="str">
        <f>IF(G188&lt;&gt;"",CONCATENATE(G188," ",H188),H188)</f>
        <v>Description</v>
      </c>
      <c r="J188" s="95" t="s">
        <v>121</v>
      </c>
      <c r="K188" s="25"/>
      <c r="L188" s="25" t="str">
        <f>IF(K188&lt;&gt;"",CONCATENATE(K188,"_ ",J188,". Type"),CONCATENATE(J188,". Type"))</f>
        <v>Text. Type</v>
      </c>
      <c r="M188" s="95"/>
      <c r="N188" s="25"/>
      <c r="O188" s="25"/>
      <c r="P188" s="96" t="s">
        <v>53</v>
      </c>
      <c r="Q188" s="89" t="s">
        <v>54</v>
      </c>
      <c r="R188" s="95" t="s">
        <v>386</v>
      </c>
      <c r="S188" s="98" t="s">
        <v>951</v>
      </c>
      <c r="T188" s="89"/>
      <c r="U188" s="89"/>
      <c r="V188" s="89"/>
      <c r="W188" s="89"/>
      <c r="X188" s="89"/>
      <c r="Y188" s="89"/>
      <c r="Z188" s="89"/>
      <c r="AA188" s="89"/>
      <c r="AB188" s="89"/>
      <c r="AC188" s="89"/>
      <c r="AD188" s="89"/>
      <c r="AE188" s="89"/>
      <c r="AF188" s="89"/>
      <c r="AG188" s="89"/>
      <c r="AH188" s="97" t="s">
        <v>389</v>
      </c>
      <c r="AI188" s="96" t="s">
        <v>53</v>
      </c>
      <c r="AJ188" s="96" t="s">
        <v>58</v>
      </c>
      <c r="AK188" s="98" t="s">
        <v>952</v>
      </c>
      <c r="AL188" s="99" t="s">
        <v>953</v>
      </c>
      <c r="AM188" s="100"/>
      <c r="AN188" s="100"/>
      <c r="AO188" s="100"/>
      <c r="AP188" s="101"/>
      <c r="AQ188" s="100"/>
      <c r="AR188" s="100"/>
      <c r="AS188" s="100"/>
      <c r="AT188" s="14"/>
    </row>
    <row r="189" spans="2:46" s="15" customFormat="1" ht="12.75" customHeight="1">
      <c r="B189" s="89" t="str">
        <f>SUBSTITUTE(SUBSTITUTE(CONCATENATE(IF(F189="Universally Unique","UU",F189),IF(H189&lt;&gt;J189,I189,G189),CONCATENATE(IF(J189="Identifier","ID",IF(J189="Text","",J189))))," ",""),"'","")</f>
        <v>LineExtensionAmount</v>
      </c>
      <c r="C189" s="95" t="s">
        <v>954</v>
      </c>
      <c r="D189" s="95"/>
      <c r="E189" s="95" t="s">
        <v>941</v>
      </c>
      <c r="F189" s="95"/>
      <c r="G189" s="95" t="s">
        <v>581</v>
      </c>
      <c r="H189" s="95" t="s">
        <v>394</v>
      </c>
      <c r="I189" s="25" t="str">
        <f>IF(G189&lt;&gt;"",CONCATENATE(G189," ",H189),H189)</f>
        <v>Line Extension Amount</v>
      </c>
      <c r="J189" s="95" t="s">
        <v>394</v>
      </c>
      <c r="K189" s="25"/>
      <c r="L189" s="25" t="str">
        <f>IF(K189&lt;&gt;"",CONCATENATE(K189,"_ ",J189,". Type"),CONCATENATE(J189,". Type"))</f>
        <v>Amount. Type</v>
      </c>
      <c r="M189" s="95"/>
      <c r="N189" s="25"/>
      <c r="O189" s="25"/>
      <c r="P189" s="96" t="s">
        <v>53</v>
      </c>
      <c r="Q189" s="89" t="s">
        <v>54</v>
      </c>
      <c r="R189" s="95" t="s">
        <v>955</v>
      </c>
      <c r="S189" s="98" t="s">
        <v>956</v>
      </c>
      <c r="T189" s="89"/>
      <c r="U189" s="89"/>
      <c r="V189" s="89"/>
      <c r="W189" s="89"/>
      <c r="X189" s="89"/>
      <c r="Y189" s="89"/>
      <c r="Z189" s="89"/>
      <c r="AA189" s="89"/>
      <c r="AB189" s="89"/>
      <c r="AC189" s="89"/>
      <c r="AD189" s="89"/>
      <c r="AE189" s="89"/>
      <c r="AF189" s="89"/>
      <c r="AG189" s="89"/>
      <c r="AH189" s="97" t="s">
        <v>957</v>
      </c>
      <c r="AI189" s="96" t="s">
        <v>53</v>
      </c>
      <c r="AJ189" s="89" t="s">
        <v>58</v>
      </c>
      <c r="AK189" s="98" t="s">
        <v>956</v>
      </c>
      <c r="AL189" s="99" t="s">
        <v>958</v>
      </c>
      <c r="AM189" s="100"/>
      <c r="AN189" s="100"/>
      <c r="AO189" s="100"/>
      <c r="AP189" s="101"/>
      <c r="AQ189" s="100"/>
      <c r="AR189" s="100"/>
      <c r="AS189" s="100"/>
      <c r="AT189" s="14"/>
    </row>
    <row r="190" spans="1:46" s="15" customFormat="1" ht="12.75" customHeight="1">
      <c r="A190" s="15" t="s">
        <v>959</v>
      </c>
      <c r="B190" s="50" t="str">
        <f>SUBSTITUTE(SUBSTITUTE(CONCATENATE(IF(F190="Universally Unique","UU",F190),G190,IF(I190&lt;&gt;J190,I190,""),CONCATENATE(IF(J190="Identifier","ID",IF(J190="Text","",J190))))," ",""),"'","")</f>
        <v>ExchangeRate</v>
      </c>
      <c r="C190" s="79" t="s">
        <v>1176</v>
      </c>
      <c r="D190" s="79"/>
      <c r="E190" s="79" t="s">
        <v>941</v>
      </c>
      <c r="F190" s="79"/>
      <c r="G190" s="79"/>
      <c r="H190" s="79"/>
      <c r="I190" s="50" t="str">
        <f>N190</f>
        <v>Exchange Rate</v>
      </c>
      <c r="J190" s="50" t="str">
        <f>N190</f>
        <v>Exchange Rate</v>
      </c>
      <c r="K190" s="79"/>
      <c r="L190" s="60"/>
      <c r="M190" s="79"/>
      <c r="N190" s="79" t="s">
        <v>960</v>
      </c>
      <c r="O190" s="79"/>
      <c r="P190" s="83" t="s">
        <v>122</v>
      </c>
      <c r="Q190" s="69" t="s">
        <v>149</v>
      </c>
      <c r="R190" s="79" t="s">
        <v>961</v>
      </c>
      <c r="S190" s="81"/>
      <c r="T190" s="50"/>
      <c r="U190" s="50"/>
      <c r="V190" s="50"/>
      <c r="W190" s="50"/>
      <c r="X190" s="50"/>
      <c r="Y190" s="50"/>
      <c r="Z190" s="50"/>
      <c r="AA190" s="50"/>
      <c r="AB190" s="50"/>
      <c r="AC190" s="50"/>
      <c r="AD190" s="50"/>
      <c r="AE190" s="50"/>
      <c r="AF190" s="50"/>
      <c r="AG190" s="50"/>
      <c r="AH190" s="82" t="s">
        <v>962</v>
      </c>
      <c r="AI190" s="83" t="s">
        <v>122</v>
      </c>
      <c r="AJ190" s="83" t="s">
        <v>58</v>
      </c>
      <c r="AK190" s="81"/>
      <c r="AL190" s="79" t="s">
        <v>963</v>
      </c>
      <c r="AM190" s="67"/>
      <c r="AN190" s="67"/>
      <c r="AO190" s="67"/>
      <c r="AP190" s="60"/>
      <c r="AQ190" s="85"/>
      <c r="AR190" s="67"/>
      <c r="AS190" s="67"/>
      <c r="AT190" s="14"/>
    </row>
    <row r="191" spans="2:46" s="15" customFormat="1" ht="12.75" customHeight="1">
      <c r="B191" s="50" t="str">
        <f>SUBSTITUTE(SUBSTITUTE(CONCATENATE(IF(F191="Universally Unique","UU",F191),G191,IF(I191&lt;&gt;J191,I191,""),CONCATENATE(IF(J191="Identifier","ID",IF(J191="Text","",J191))))," ",""),"'","")</f>
        <v>AllowanceCharge</v>
      </c>
      <c r="C191" s="50" t="s">
        <v>964</v>
      </c>
      <c r="D191" s="69"/>
      <c r="E191" s="79" t="s">
        <v>941</v>
      </c>
      <c r="F191" s="69"/>
      <c r="G191" s="69"/>
      <c r="H191" s="69"/>
      <c r="I191" s="50" t="str">
        <f>N191</f>
        <v>Allowance Charge</v>
      </c>
      <c r="J191" s="50" t="str">
        <f>N191</f>
        <v>Allowance Charge</v>
      </c>
      <c r="K191" s="50"/>
      <c r="L191" s="69"/>
      <c r="M191" s="69"/>
      <c r="N191" s="70" t="s">
        <v>324</v>
      </c>
      <c r="O191" s="69"/>
      <c r="P191" s="68" t="s">
        <v>122</v>
      </c>
      <c r="Q191" s="69" t="s">
        <v>149</v>
      </c>
      <c r="R191" s="64" t="s">
        <v>596</v>
      </c>
      <c r="S191" s="84"/>
      <c r="T191" s="64"/>
      <c r="U191" s="73"/>
      <c r="V191" s="72"/>
      <c r="W191" s="71"/>
      <c r="X191" s="69"/>
      <c r="Y191" s="69"/>
      <c r="Z191" s="69"/>
      <c r="AA191" s="69"/>
      <c r="AB191" s="69"/>
      <c r="AC191" s="69"/>
      <c r="AD191" s="69"/>
      <c r="AE191" s="69"/>
      <c r="AF191" s="69"/>
      <c r="AG191" s="50"/>
      <c r="AH191" s="68" t="s">
        <v>326</v>
      </c>
      <c r="AI191" s="68" t="s">
        <v>122</v>
      </c>
      <c r="AJ191" s="83" t="s">
        <v>58</v>
      </c>
      <c r="AK191" s="84"/>
      <c r="AL191" s="79" t="s">
        <v>597</v>
      </c>
      <c r="AM191" s="67"/>
      <c r="AN191" s="67"/>
      <c r="AO191" s="67"/>
      <c r="AP191" s="67"/>
      <c r="AQ191" s="67"/>
      <c r="AR191" s="67"/>
      <c r="AS191" s="67"/>
      <c r="AT191" s="14"/>
    </row>
    <row r="192" spans="2:46" s="15" customFormat="1" ht="12.75" customHeight="1">
      <c r="B192" s="50" t="str">
        <f>SUBSTITUTE(SUBSTITUTE(CONCATENATE(IF(F192="Universally Unique","UU",F192),G192,IF(I192&lt;&gt;J192,I192,""),CONCATENATE(IF(J192="Identifier","ID",IF(J192="Text","",J192))))," ",""),"'","")</f>
        <v>TaxTotal</v>
      </c>
      <c r="C192" s="79" t="s">
        <v>965</v>
      </c>
      <c r="D192" s="79"/>
      <c r="E192" s="79" t="s">
        <v>941</v>
      </c>
      <c r="F192" s="79"/>
      <c r="G192" s="79"/>
      <c r="H192" s="79"/>
      <c r="I192" s="50" t="str">
        <f>N192</f>
        <v>Tax Total</v>
      </c>
      <c r="J192" s="50" t="str">
        <f>N192</f>
        <v>Tax Total</v>
      </c>
      <c r="K192" s="79"/>
      <c r="L192" s="60"/>
      <c r="M192" s="79"/>
      <c r="N192" s="79" t="s">
        <v>329</v>
      </c>
      <c r="O192" s="79"/>
      <c r="P192" s="83" t="s">
        <v>122</v>
      </c>
      <c r="Q192" s="79" t="s">
        <v>149</v>
      </c>
      <c r="R192" s="79" t="s">
        <v>330</v>
      </c>
      <c r="S192" s="81"/>
      <c r="T192" s="50"/>
      <c r="U192" s="50"/>
      <c r="V192" s="50"/>
      <c r="W192" s="50"/>
      <c r="X192" s="50"/>
      <c r="Y192" s="50"/>
      <c r="Z192" s="50"/>
      <c r="AA192" s="50"/>
      <c r="AB192" s="50"/>
      <c r="AC192" s="50"/>
      <c r="AD192" s="50"/>
      <c r="AE192" s="50"/>
      <c r="AF192" s="50"/>
      <c r="AG192" s="50"/>
      <c r="AH192" s="82" t="s">
        <v>331</v>
      </c>
      <c r="AI192" s="83" t="s">
        <v>122</v>
      </c>
      <c r="AJ192" s="83" t="s">
        <v>58</v>
      </c>
      <c r="AK192" s="81"/>
      <c r="AL192" s="84" t="s">
        <v>966</v>
      </c>
      <c r="AM192" s="67"/>
      <c r="AN192" s="67"/>
      <c r="AO192" s="67"/>
      <c r="AP192" s="60"/>
      <c r="AQ192" s="85"/>
      <c r="AR192" s="67" t="s">
        <v>333</v>
      </c>
      <c r="AS192" s="67"/>
      <c r="AT192" s="14"/>
    </row>
    <row r="193" spans="2:46" s="15" customFormat="1" ht="12.75" customHeight="1">
      <c r="B193" s="50" t="str">
        <f>SUBSTITUTE(SUBSTITUTE(CONCATENATE(IF(F193="Universally Unique","UU",F193),G193,IF(I193&lt;&gt;J193,I193,""),CONCATENATE(IF(J193="Identifier","ID",IF(J193="Text","",J193))))," ",""),"'","")</f>
        <v>TelecommunicationsService</v>
      </c>
      <c r="C193" s="79" t="s">
        <v>967</v>
      </c>
      <c r="D193" s="79"/>
      <c r="E193" s="79" t="s">
        <v>941</v>
      </c>
      <c r="F193" s="79"/>
      <c r="G193" s="79"/>
      <c r="H193" s="79"/>
      <c r="I193" s="50" t="str">
        <f>N193</f>
        <v>Telecommunications Service</v>
      </c>
      <c r="J193" s="50" t="str">
        <f>N193</f>
        <v>Telecommunications Service</v>
      </c>
      <c r="K193" s="79"/>
      <c r="L193" s="60"/>
      <c r="M193" s="79"/>
      <c r="N193" s="79" t="s">
        <v>968</v>
      </c>
      <c r="O193" s="79"/>
      <c r="P193" s="83" t="s">
        <v>309</v>
      </c>
      <c r="Q193" s="69" t="s">
        <v>149</v>
      </c>
      <c r="R193" s="79" t="s">
        <v>969</v>
      </c>
      <c r="S193" s="81"/>
      <c r="T193" s="50"/>
      <c r="U193" s="50"/>
      <c r="V193" s="50"/>
      <c r="W193" s="50"/>
      <c r="X193" s="50"/>
      <c r="Y193" s="50"/>
      <c r="Z193" s="50"/>
      <c r="AA193" s="50"/>
      <c r="AB193" s="50"/>
      <c r="AC193" s="50"/>
      <c r="AD193" s="50"/>
      <c r="AE193" s="50"/>
      <c r="AF193" s="50"/>
      <c r="AG193" s="50"/>
      <c r="AH193" s="82" t="s">
        <v>970</v>
      </c>
      <c r="AI193" s="83" t="s">
        <v>309</v>
      </c>
      <c r="AJ193" s="83" t="s">
        <v>58</v>
      </c>
      <c r="AK193" s="81"/>
      <c r="AL193" s="84" t="s">
        <v>971</v>
      </c>
      <c r="AM193" s="67"/>
      <c r="AN193" s="67"/>
      <c r="AO193" s="67"/>
      <c r="AP193" s="60"/>
      <c r="AQ193" s="85"/>
      <c r="AR193" s="67"/>
      <c r="AS193" s="67"/>
      <c r="AT193" s="14"/>
    </row>
    <row r="194" spans="2:46" s="15" customFormat="1" ht="12.75" customHeight="1">
      <c r="B194" s="16" t="str">
        <f>SUBSTITUTE(SUBSTITUTE(CONCATENATE(IF(D194="","",CONCATENATE(D194,"")),"",E194)," ",""),"'","")</f>
        <v>TelecommunicationsService</v>
      </c>
      <c r="C194" s="17" t="s">
        <v>972</v>
      </c>
      <c r="D194" s="17"/>
      <c r="E194" s="17" t="s">
        <v>968</v>
      </c>
      <c r="F194" s="17"/>
      <c r="G194" s="17"/>
      <c r="H194" s="17"/>
      <c r="I194" s="17"/>
      <c r="J194" s="17"/>
      <c r="K194" s="17"/>
      <c r="L194" s="17"/>
      <c r="M194" s="17"/>
      <c r="N194" s="17"/>
      <c r="O194" s="17"/>
      <c r="P194" s="17"/>
      <c r="Q194" s="17" t="s">
        <v>46</v>
      </c>
      <c r="R194" s="18" t="s">
        <v>973</v>
      </c>
      <c r="S194" s="19"/>
      <c r="T194" s="18"/>
      <c r="U194" s="18"/>
      <c r="V194" s="18"/>
      <c r="W194" s="18"/>
      <c r="X194" s="18"/>
      <c r="Y194" s="18"/>
      <c r="Z194" s="18"/>
      <c r="AA194" s="18"/>
      <c r="AB194" s="18"/>
      <c r="AC194" s="18"/>
      <c r="AD194" s="18"/>
      <c r="AE194" s="18"/>
      <c r="AF194" s="18"/>
      <c r="AG194" s="18"/>
      <c r="AH194" s="92" t="s">
        <v>970</v>
      </c>
      <c r="AI194" s="17"/>
      <c r="AJ194" s="93"/>
      <c r="AK194" s="19"/>
      <c r="AL194" s="23" t="s">
        <v>971</v>
      </c>
      <c r="AM194" s="94"/>
      <c r="AN194" s="94"/>
      <c r="AO194" s="94"/>
      <c r="AP194" s="21"/>
      <c r="AQ194" s="94"/>
      <c r="AR194" s="21"/>
      <c r="AS194" s="94"/>
      <c r="AT194" s="14"/>
    </row>
    <row r="195" spans="2:46" s="15" customFormat="1" ht="12.75" customHeight="1">
      <c r="B195" s="89" t="str">
        <f aca="true" t="shared" si="34" ref="B195:B207">SUBSTITUTE(SUBSTITUTE(CONCATENATE(IF(F195="Universally Unique","UU",F195),IF(H195&lt;&gt;J195,I195,G195),CONCATENATE(IF(J195="Identifier","ID",IF(J195="Text","",J195))))," ",""),"'","")</f>
        <v>CallDate</v>
      </c>
      <c r="C195" s="134" t="s">
        <v>1177</v>
      </c>
      <c r="D195" s="95"/>
      <c r="E195" s="95" t="s">
        <v>968</v>
      </c>
      <c r="F195" s="95"/>
      <c r="G195" s="95" t="s">
        <v>1017</v>
      </c>
      <c r="H195" s="95" t="s">
        <v>98</v>
      </c>
      <c r="I195" s="25"/>
      <c r="J195" s="95" t="s">
        <v>98</v>
      </c>
      <c r="K195" s="25"/>
      <c r="L195" s="25" t="str">
        <f aca="true" t="shared" si="35" ref="L195:L207">IF(K195&lt;&gt;"",CONCATENATE(K195,"_ ",J195,". Type"),CONCATENATE(J195,". Type"))</f>
        <v>Date. Type</v>
      </c>
      <c r="M195" s="95"/>
      <c r="N195" s="25"/>
      <c r="O195" s="25"/>
      <c r="P195" s="96">
        <v>1</v>
      </c>
      <c r="Q195" s="89" t="s">
        <v>54</v>
      </c>
      <c r="R195" s="95" t="s">
        <v>974</v>
      </c>
      <c r="S195" s="98" t="s">
        <v>975</v>
      </c>
      <c r="T195" s="89"/>
      <c r="U195" s="89"/>
      <c r="V195" s="89"/>
      <c r="W195" s="89"/>
      <c r="X195" s="89"/>
      <c r="Y195" s="89"/>
      <c r="Z195" s="89"/>
      <c r="AA195" s="89"/>
      <c r="AB195" s="89"/>
      <c r="AC195" s="89"/>
      <c r="AD195" s="89"/>
      <c r="AE195" s="89"/>
      <c r="AF195" s="89"/>
      <c r="AG195" s="89"/>
      <c r="AH195" s="97" t="s">
        <v>976</v>
      </c>
      <c r="AI195" s="96">
        <v>1</v>
      </c>
      <c r="AJ195" s="96" t="s">
        <v>58</v>
      </c>
      <c r="AK195" s="98" t="s">
        <v>975</v>
      </c>
      <c r="AL195" s="99" t="s">
        <v>977</v>
      </c>
      <c r="AM195" s="100"/>
      <c r="AN195" s="100"/>
      <c r="AO195" s="100"/>
      <c r="AP195" s="101"/>
      <c r="AQ195" s="100"/>
      <c r="AR195" s="100"/>
      <c r="AS195" s="100"/>
      <c r="AT195" s="14"/>
    </row>
    <row r="196" spans="2:46" s="15" customFormat="1" ht="12.75" customHeight="1">
      <c r="B196" s="89" t="str">
        <f t="shared" si="34"/>
        <v>CallTime</v>
      </c>
      <c r="C196" s="134" t="s">
        <v>1178</v>
      </c>
      <c r="D196" s="95"/>
      <c r="E196" s="95" t="s">
        <v>968</v>
      </c>
      <c r="F196" s="95"/>
      <c r="G196" s="95" t="s">
        <v>1017</v>
      </c>
      <c r="H196" s="95" t="s">
        <v>105</v>
      </c>
      <c r="I196" s="25"/>
      <c r="J196" s="95" t="s">
        <v>105</v>
      </c>
      <c r="K196" s="25"/>
      <c r="L196" s="25" t="str">
        <f t="shared" si="35"/>
        <v>Time. Type</v>
      </c>
      <c r="M196" s="95"/>
      <c r="N196" s="25"/>
      <c r="O196" s="25"/>
      <c r="P196" s="96">
        <v>1</v>
      </c>
      <c r="Q196" s="89" t="s">
        <v>54</v>
      </c>
      <c r="R196" s="95" t="s">
        <v>978</v>
      </c>
      <c r="S196" s="98" t="s">
        <v>979</v>
      </c>
      <c r="T196" s="89"/>
      <c r="U196" s="89"/>
      <c r="V196" s="89"/>
      <c r="W196" s="89"/>
      <c r="X196" s="89"/>
      <c r="Y196" s="89"/>
      <c r="Z196" s="89"/>
      <c r="AA196" s="89"/>
      <c r="AB196" s="89"/>
      <c r="AC196" s="89"/>
      <c r="AD196" s="89"/>
      <c r="AE196" s="89"/>
      <c r="AF196" s="89"/>
      <c r="AG196" s="89"/>
      <c r="AH196" s="97" t="s">
        <v>980</v>
      </c>
      <c r="AI196" s="96">
        <v>1</v>
      </c>
      <c r="AJ196" s="96" t="s">
        <v>58</v>
      </c>
      <c r="AK196" s="98" t="s">
        <v>979</v>
      </c>
      <c r="AL196" s="99" t="s">
        <v>981</v>
      </c>
      <c r="AM196" s="100"/>
      <c r="AN196" s="100"/>
      <c r="AO196" s="100"/>
      <c r="AP196" s="101"/>
      <c r="AQ196" s="100"/>
      <c r="AR196" s="100"/>
      <c r="AS196" s="100"/>
      <c r="AT196" s="14"/>
    </row>
    <row r="197" spans="1:46" s="15" customFormat="1" ht="12.75" customHeight="1">
      <c r="A197" s="15" t="s">
        <v>982</v>
      </c>
      <c r="B197" s="89" t="str">
        <f t="shared" si="34"/>
        <v>ServiceNumberCalled</v>
      </c>
      <c r="C197" s="30" t="s">
        <v>983</v>
      </c>
      <c r="D197" s="95"/>
      <c r="E197" s="95" t="s">
        <v>968</v>
      </c>
      <c r="F197" s="95"/>
      <c r="G197" s="95" t="s">
        <v>984</v>
      </c>
      <c r="H197" s="95" t="s">
        <v>985</v>
      </c>
      <c r="I197" s="25" t="str">
        <f aca="true" t="shared" si="36" ref="I197:I207">IF(G197&lt;&gt;"",CONCATENATE(G197," ",H197),H197)</f>
        <v>Service Number Called</v>
      </c>
      <c r="J197" s="95" t="s">
        <v>121</v>
      </c>
      <c r="K197" s="25"/>
      <c r="L197" s="25" t="str">
        <f t="shared" si="35"/>
        <v>Text. Type</v>
      </c>
      <c r="M197" s="95"/>
      <c r="N197" s="25"/>
      <c r="O197" s="25"/>
      <c r="P197" s="96">
        <v>1</v>
      </c>
      <c r="Q197" s="89" t="s">
        <v>54</v>
      </c>
      <c r="R197" s="95" t="s">
        <v>986</v>
      </c>
      <c r="S197" s="98" t="s">
        <v>987</v>
      </c>
      <c r="T197" s="89"/>
      <c r="U197" s="89"/>
      <c r="V197" s="89"/>
      <c r="W197" s="89"/>
      <c r="X197" s="89"/>
      <c r="Y197" s="89"/>
      <c r="Z197" s="89"/>
      <c r="AA197" s="89"/>
      <c r="AB197" s="89"/>
      <c r="AC197" s="89"/>
      <c r="AD197" s="89"/>
      <c r="AE197" s="89"/>
      <c r="AF197" s="89"/>
      <c r="AG197" s="89"/>
      <c r="AH197" s="97" t="s">
        <v>988</v>
      </c>
      <c r="AI197" s="96">
        <v>1</v>
      </c>
      <c r="AJ197" s="96" t="s">
        <v>58</v>
      </c>
      <c r="AK197" s="98" t="s">
        <v>987</v>
      </c>
      <c r="AL197" s="27" t="s">
        <v>989</v>
      </c>
      <c r="AM197" s="100"/>
      <c r="AN197" s="100"/>
      <c r="AO197" s="100"/>
      <c r="AP197" s="101"/>
      <c r="AQ197" s="100"/>
      <c r="AR197" s="100"/>
      <c r="AS197" s="100"/>
      <c r="AT197" s="14"/>
    </row>
    <row r="198" spans="1:46" s="15" customFormat="1" ht="12.75" customHeight="1">
      <c r="A198" s="15" t="s">
        <v>990</v>
      </c>
      <c r="B198" s="89" t="str">
        <f t="shared" si="34"/>
        <v>Category</v>
      </c>
      <c r="C198" s="134" t="s">
        <v>1187</v>
      </c>
      <c r="D198" s="95"/>
      <c r="E198" s="95" t="s">
        <v>968</v>
      </c>
      <c r="F198" s="95"/>
      <c r="G198" s="95"/>
      <c r="H198" s="95" t="s">
        <v>991</v>
      </c>
      <c r="I198" s="25" t="str">
        <f t="shared" si="36"/>
        <v>Category</v>
      </c>
      <c r="J198" s="95" t="s">
        <v>121</v>
      </c>
      <c r="K198" s="25"/>
      <c r="L198" s="25" t="str">
        <f t="shared" si="35"/>
        <v>Text. Type</v>
      </c>
      <c r="M198" s="95"/>
      <c r="N198" s="25"/>
      <c r="O198" s="25"/>
      <c r="P198" s="96" t="s">
        <v>53</v>
      </c>
      <c r="Q198" s="89" t="s">
        <v>54</v>
      </c>
      <c r="R198" s="95" t="s">
        <v>992</v>
      </c>
      <c r="S198" s="98" t="s">
        <v>993</v>
      </c>
      <c r="T198" s="89"/>
      <c r="U198" s="89"/>
      <c r="V198" s="89"/>
      <c r="W198" s="89"/>
      <c r="X198" s="89"/>
      <c r="Y198" s="89"/>
      <c r="Z198" s="89"/>
      <c r="AA198" s="89"/>
      <c r="AB198" s="89"/>
      <c r="AC198" s="89"/>
      <c r="AD198" s="89"/>
      <c r="AE198" s="89"/>
      <c r="AF198" s="89"/>
      <c r="AG198" s="89"/>
      <c r="AH198" s="97" t="s">
        <v>994</v>
      </c>
      <c r="AI198" s="96" t="s">
        <v>53</v>
      </c>
      <c r="AJ198" s="96" t="s">
        <v>58</v>
      </c>
      <c r="AK198" s="98" t="s">
        <v>191</v>
      </c>
      <c r="AL198" s="99" t="s">
        <v>995</v>
      </c>
      <c r="AM198" s="100"/>
      <c r="AN198" s="100"/>
      <c r="AO198" s="100"/>
      <c r="AP198" s="101"/>
      <c r="AQ198" s="100"/>
      <c r="AR198" s="100"/>
      <c r="AS198" s="100"/>
      <c r="AT198" s="14"/>
    </row>
    <row r="199" spans="1:46" s="15" customFormat="1" ht="12.75" customHeight="1">
      <c r="A199" s="15" t="s">
        <v>990</v>
      </c>
      <c r="B199" s="89" t="str">
        <f t="shared" si="34"/>
        <v>TelecommunicationsServiceCategoryCode</v>
      </c>
      <c r="C199" s="134" t="s">
        <v>1181</v>
      </c>
      <c r="D199" s="95"/>
      <c r="E199" s="95" t="s">
        <v>968</v>
      </c>
      <c r="F199" s="95"/>
      <c r="G199" s="95" t="s">
        <v>1188</v>
      </c>
      <c r="H199" s="95" t="s">
        <v>991</v>
      </c>
      <c r="I199" s="25" t="str">
        <f t="shared" si="36"/>
        <v>Telecommunications Service  Category</v>
      </c>
      <c r="J199" s="95" t="s">
        <v>112</v>
      </c>
      <c r="K199" s="25"/>
      <c r="L199" s="25" t="str">
        <f t="shared" si="35"/>
        <v>Code. Type</v>
      </c>
      <c r="M199" s="95"/>
      <c r="N199" s="25"/>
      <c r="O199" s="25"/>
      <c r="P199" s="96" t="s">
        <v>53</v>
      </c>
      <c r="Q199" s="89" t="s">
        <v>54</v>
      </c>
      <c r="R199" s="95" t="s">
        <v>996</v>
      </c>
      <c r="S199" s="98" t="s">
        <v>993</v>
      </c>
      <c r="T199" s="89"/>
      <c r="U199" s="89"/>
      <c r="V199" s="89"/>
      <c r="W199" s="89"/>
      <c r="X199" s="89"/>
      <c r="Y199" s="89"/>
      <c r="Z199" s="89"/>
      <c r="AA199" s="89"/>
      <c r="AB199" s="89"/>
      <c r="AC199" s="89"/>
      <c r="AD199" s="89"/>
      <c r="AE199" s="89"/>
      <c r="AF199" s="89"/>
      <c r="AG199" s="89"/>
      <c r="AH199" s="97" t="s">
        <v>997</v>
      </c>
      <c r="AI199" s="96" t="s">
        <v>53</v>
      </c>
      <c r="AJ199" s="96" t="s">
        <v>58</v>
      </c>
      <c r="AK199" s="98" t="s">
        <v>993</v>
      </c>
      <c r="AL199" s="99" t="s">
        <v>998</v>
      </c>
      <c r="AM199" s="100"/>
      <c r="AN199" s="100" t="s">
        <v>999</v>
      </c>
      <c r="AO199" s="100"/>
      <c r="AP199" s="101"/>
      <c r="AQ199" s="100"/>
      <c r="AR199" s="100"/>
      <c r="AS199" s="100"/>
      <c r="AT199" s="14"/>
    </row>
    <row r="200" spans="2:46" s="15" customFormat="1" ht="12.75" customHeight="1">
      <c r="B200" s="89" t="str">
        <f t="shared" si="34"/>
        <v>MovieTitle</v>
      </c>
      <c r="C200" s="134" t="s">
        <v>1182</v>
      </c>
      <c r="D200" s="95"/>
      <c r="E200" s="95" t="s">
        <v>968</v>
      </c>
      <c r="F200" s="95"/>
      <c r="G200" s="95" t="s">
        <v>1000</v>
      </c>
      <c r="H200" s="95" t="s">
        <v>1001</v>
      </c>
      <c r="I200" s="25" t="str">
        <f t="shared" si="36"/>
        <v>Movie Title</v>
      </c>
      <c r="J200" s="95" t="s">
        <v>121</v>
      </c>
      <c r="K200" s="25"/>
      <c r="L200" s="25" t="str">
        <f t="shared" si="35"/>
        <v>Text. Type</v>
      </c>
      <c r="M200" s="95"/>
      <c r="N200" s="25"/>
      <c r="O200" s="25"/>
      <c r="P200" s="96" t="s">
        <v>53</v>
      </c>
      <c r="Q200" s="89" t="s">
        <v>54</v>
      </c>
      <c r="R200" s="95" t="s">
        <v>1002</v>
      </c>
      <c r="S200" s="98" t="s">
        <v>1003</v>
      </c>
      <c r="T200" s="89"/>
      <c r="U200" s="89"/>
      <c r="V200" s="89"/>
      <c r="W200" s="89"/>
      <c r="X200" s="89"/>
      <c r="Y200" s="89"/>
      <c r="Z200" s="89"/>
      <c r="AA200" s="89"/>
      <c r="AB200" s="89"/>
      <c r="AC200" s="89"/>
      <c r="AD200" s="89"/>
      <c r="AE200" s="89"/>
      <c r="AF200" s="89"/>
      <c r="AG200" s="89"/>
      <c r="AH200" s="97" t="s">
        <v>1004</v>
      </c>
      <c r="AI200" s="96" t="s">
        <v>53</v>
      </c>
      <c r="AJ200" s="96" t="s">
        <v>58</v>
      </c>
      <c r="AK200" s="98" t="s">
        <v>1003</v>
      </c>
      <c r="AL200" s="99" t="s">
        <v>1005</v>
      </c>
      <c r="AM200" s="100"/>
      <c r="AN200" s="100"/>
      <c r="AO200" s="100"/>
      <c r="AP200" s="101"/>
      <c r="AQ200" s="100"/>
      <c r="AR200" s="100"/>
      <c r="AS200" s="100"/>
      <c r="AT200" s="14"/>
    </row>
    <row r="201" spans="2:46" s="15" customFormat="1" ht="12.75" customHeight="1">
      <c r="B201" s="89" t="str">
        <f t="shared" si="34"/>
        <v>RoarningPartnerName</v>
      </c>
      <c r="C201" s="30" t="s">
        <v>1006</v>
      </c>
      <c r="D201" s="95"/>
      <c r="E201" s="95" t="s">
        <v>968</v>
      </c>
      <c r="F201" s="95"/>
      <c r="G201" s="95" t="s">
        <v>1007</v>
      </c>
      <c r="H201" s="95" t="s">
        <v>494</v>
      </c>
      <c r="I201" s="25" t="str">
        <f t="shared" si="36"/>
        <v>Roarning Partner Name</v>
      </c>
      <c r="J201" s="95" t="s">
        <v>121</v>
      </c>
      <c r="K201" s="25"/>
      <c r="L201" s="25" t="str">
        <f t="shared" si="35"/>
        <v>Text. Type</v>
      </c>
      <c r="M201" s="95"/>
      <c r="N201" s="25"/>
      <c r="O201" s="25"/>
      <c r="P201" s="96" t="s">
        <v>53</v>
      </c>
      <c r="Q201" s="89" t="s">
        <v>54</v>
      </c>
      <c r="R201" s="95" t="s">
        <v>1008</v>
      </c>
      <c r="S201" s="98"/>
      <c r="T201" s="89"/>
      <c r="U201" s="89"/>
      <c r="V201" s="89"/>
      <c r="W201" s="89"/>
      <c r="X201" s="89"/>
      <c r="Y201" s="89"/>
      <c r="Z201" s="89"/>
      <c r="AA201" s="89"/>
      <c r="AB201" s="89"/>
      <c r="AC201" s="89"/>
      <c r="AD201" s="89"/>
      <c r="AE201" s="89"/>
      <c r="AF201" s="89"/>
      <c r="AG201" s="89"/>
      <c r="AH201" s="97" t="s">
        <v>1009</v>
      </c>
      <c r="AI201" s="96" t="s">
        <v>53</v>
      </c>
      <c r="AJ201" s="96" t="s">
        <v>58</v>
      </c>
      <c r="AK201" s="98" t="s">
        <v>1003</v>
      </c>
      <c r="AL201" s="99" t="s">
        <v>1010</v>
      </c>
      <c r="AM201" s="100"/>
      <c r="AN201" s="100"/>
      <c r="AO201" s="100"/>
      <c r="AP201" s="101"/>
      <c r="AQ201" s="100"/>
      <c r="AR201" s="100"/>
      <c r="AS201" s="100"/>
      <c r="AT201" s="14"/>
    </row>
    <row r="202" spans="2:46" s="15" customFormat="1" ht="12.75" customHeight="1">
      <c r="B202" s="89" t="str">
        <f t="shared" si="34"/>
        <v>PayPerView</v>
      </c>
      <c r="C202" s="134" t="s">
        <v>1183</v>
      </c>
      <c r="D202" s="95"/>
      <c r="E202" s="95" t="s">
        <v>968</v>
      </c>
      <c r="F202" s="95"/>
      <c r="G202" s="95" t="s">
        <v>1011</v>
      </c>
      <c r="H202" s="39" t="s">
        <v>121</v>
      </c>
      <c r="I202" s="25" t="str">
        <f t="shared" si="36"/>
        <v>Pay Per View Text</v>
      </c>
      <c r="J202" s="95" t="s">
        <v>121</v>
      </c>
      <c r="K202" s="25"/>
      <c r="L202" s="25" t="str">
        <f t="shared" si="35"/>
        <v>Text. Type</v>
      </c>
      <c r="M202" s="95"/>
      <c r="N202" s="25"/>
      <c r="O202" s="25"/>
      <c r="P202" s="96" t="s">
        <v>53</v>
      </c>
      <c r="Q202" s="89" t="s">
        <v>54</v>
      </c>
      <c r="R202" s="95" t="s">
        <v>1012</v>
      </c>
      <c r="S202" s="98"/>
      <c r="T202" s="89"/>
      <c r="U202" s="89"/>
      <c r="V202" s="89"/>
      <c r="W202" s="89"/>
      <c r="X202" s="89"/>
      <c r="Y202" s="89"/>
      <c r="Z202" s="89"/>
      <c r="AA202" s="89"/>
      <c r="AB202" s="89"/>
      <c r="AC202" s="89"/>
      <c r="AD202" s="89"/>
      <c r="AE202" s="89"/>
      <c r="AF202" s="89"/>
      <c r="AG202" s="89"/>
      <c r="AH202" s="97" t="s">
        <v>1013</v>
      </c>
      <c r="AI202" s="96" t="s">
        <v>53</v>
      </c>
      <c r="AJ202" s="96" t="s">
        <v>58</v>
      </c>
      <c r="AK202" s="98"/>
      <c r="AL202" s="99" t="s">
        <v>1014</v>
      </c>
      <c r="AM202" s="100"/>
      <c r="AN202" s="100"/>
      <c r="AO202" s="100"/>
      <c r="AP202" s="101"/>
      <c r="AQ202" s="100"/>
      <c r="AR202" s="100"/>
      <c r="AS202" s="100"/>
      <c r="AT202" s="14"/>
    </row>
    <row r="203" spans="2:46" s="15" customFormat="1" ht="12.75" customHeight="1">
      <c r="B203" s="89" t="str">
        <f t="shared" si="34"/>
        <v>Quantity</v>
      </c>
      <c r="C203" s="134" t="s">
        <v>1184</v>
      </c>
      <c r="D203" s="95"/>
      <c r="E203" s="95" t="s">
        <v>968</v>
      </c>
      <c r="F203" s="95"/>
      <c r="G203" s="95"/>
      <c r="H203" s="95" t="s">
        <v>289</v>
      </c>
      <c r="I203" s="25" t="str">
        <f t="shared" si="36"/>
        <v>Quantity</v>
      </c>
      <c r="J203" s="95" t="s">
        <v>289</v>
      </c>
      <c r="K203" s="25"/>
      <c r="L203" s="25" t="str">
        <f t="shared" si="35"/>
        <v>Quantity. Type</v>
      </c>
      <c r="M203" s="95"/>
      <c r="N203" s="25"/>
      <c r="O203" s="25"/>
      <c r="P203" s="96" t="s">
        <v>53</v>
      </c>
      <c r="Q203" s="89" t="s">
        <v>54</v>
      </c>
      <c r="R203" s="95" t="s">
        <v>1015</v>
      </c>
      <c r="S203" s="98" t="s">
        <v>578</v>
      </c>
      <c r="T203" s="89"/>
      <c r="U203" s="89"/>
      <c r="V203" s="89"/>
      <c r="W203" s="89"/>
      <c r="X203" s="89"/>
      <c r="Y203" s="89"/>
      <c r="Z203" s="89"/>
      <c r="AA203" s="89"/>
      <c r="AB203" s="89"/>
      <c r="AC203" s="89"/>
      <c r="AD203" s="89"/>
      <c r="AE203" s="89"/>
      <c r="AF203" s="89"/>
      <c r="AG203" s="89"/>
      <c r="AH203" s="97" t="s">
        <v>792</v>
      </c>
      <c r="AI203" s="96" t="s">
        <v>53</v>
      </c>
      <c r="AJ203" s="96" t="s">
        <v>58</v>
      </c>
      <c r="AK203" s="98" t="s">
        <v>578</v>
      </c>
      <c r="AL203" s="99" t="s">
        <v>1016</v>
      </c>
      <c r="AM203" s="100"/>
      <c r="AN203" s="100"/>
      <c r="AO203" s="100"/>
      <c r="AP203" s="101"/>
      <c r="AQ203" s="100"/>
      <c r="AR203" s="100"/>
      <c r="AS203" s="100"/>
      <c r="AT203" s="14"/>
    </row>
    <row r="204" spans="1:46" s="15" customFormat="1" ht="12.75" customHeight="1">
      <c r="A204" s="15" t="s">
        <v>990</v>
      </c>
      <c r="B204" s="89" t="str">
        <f t="shared" si="34"/>
        <v>Call</v>
      </c>
      <c r="C204" s="134" t="s">
        <v>1185</v>
      </c>
      <c r="D204" s="95"/>
      <c r="E204" s="95" t="s">
        <v>968</v>
      </c>
      <c r="F204" s="95"/>
      <c r="G204" s="95"/>
      <c r="H204" s="95" t="s">
        <v>1017</v>
      </c>
      <c r="I204" s="25" t="str">
        <f t="shared" si="36"/>
        <v>Call</v>
      </c>
      <c r="J204" s="95" t="s">
        <v>121</v>
      </c>
      <c r="K204" s="25"/>
      <c r="L204" s="25" t="str">
        <f t="shared" si="35"/>
        <v>Text. Type</v>
      </c>
      <c r="M204" s="95"/>
      <c r="N204" s="25"/>
      <c r="O204" s="25"/>
      <c r="P204" s="96" t="s">
        <v>53</v>
      </c>
      <c r="Q204" s="89" t="s">
        <v>54</v>
      </c>
      <c r="R204" s="95" t="s">
        <v>1018</v>
      </c>
      <c r="S204" s="98" t="s">
        <v>1019</v>
      </c>
      <c r="T204" s="89"/>
      <c r="U204" s="89"/>
      <c r="V204" s="89"/>
      <c r="W204" s="89"/>
      <c r="X204" s="89"/>
      <c r="Y204" s="89"/>
      <c r="Z204" s="89"/>
      <c r="AA204" s="89"/>
      <c r="AB204" s="89"/>
      <c r="AC204" s="89"/>
      <c r="AD204" s="89"/>
      <c r="AE204" s="89"/>
      <c r="AF204" s="89"/>
      <c r="AG204" s="89"/>
      <c r="AH204" s="97" t="s">
        <v>1020</v>
      </c>
      <c r="AI204" s="96" t="s">
        <v>53</v>
      </c>
      <c r="AJ204" s="96" t="s">
        <v>58</v>
      </c>
      <c r="AK204" s="98" t="s">
        <v>1021</v>
      </c>
      <c r="AL204" s="99" t="s">
        <v>1022</v>
      </c>
      <c r="AM204" s="100"/>
      <c r="AN204" s="100"/>
      <c r="AO204" s="100"/>
      <c r="AP204" s="101"/>
      <c r="AQ204" s="100"/>
      <c r="AR204" s="100"/>
      <c r="AS204" s="100"/>
      <c r="AT204" s="14"/>
    </row>
    <row r="205" spans="1:46" s="15" customFormat="1" ht="12.75" customHeight="1">
      <c r="A205" s="15" t="s">
        <v>990</v>
      </c>
      <c r="B205" s="89" t="str">
        <f t="shared" si="34"/>
        <v>CallCode</v>
      </c>
      <c r="C205" s="134" t="s">
        <v>1186</v>
      </c>
      <c r="D205" s="95"/>
      <c r="E205" s="95" t="s">
        <v>968</v>
      </c>
      <c r="F205" s="95"/>
      <c r="G205" s="95"/>
      <c r="H205" s="95" t="s">
        <v>1017</v>
      </c>
      <c r="I205" s="25" t="str">
        <f t="shared" si="36"/>
        <v>Call</v>
      </c>
      <c r="J205" s="95" t="s">
        <v>112</v>
      </c>
      <c r="K205" s="25"/>
      <c r="L205" s="25" t="str">
        <f t="shared" si="35"/>
        <v>Code. Type</v>
      </c>
      <c r="M205" s="95"/>
      <c r="N205" s="25"/>
      <c r="O205" s="25"/>
      <c r="P205" s="96" t="s">
        <v>53</v>
      </c>
      <c r="Q205" s="89" t="s">
        <v>54</v>
      </c>
      <c r="R205" s="95" t="s">
        <v>1023</v>
      </c>
      <c r="S205" s="98" t="s">
        <v>1019</v>
      </c>
      <c r="T205" s="89"/>
      <c r="U205" s="89"/>
      <c r="V205" s="89"/>
      <c r="W205" s="89"/>
      <c r="X205" s="89"/>
      <c r="Y205" s="89"/>
      <c r="Z205" s="89"/>
      <c r="AA205" s="89"/>
      <c r="AB205" s="89"/>
      <c r="AC205" s="89"/>
      <c r="AD205" s="89"/>
      <c r="AE205" s="89"/>
      <c r="AF205" s="89"/>
      <c r="AG205" s="89"/>
      <c r="AH205" s="97" t="s">
        <v>1024</v>
      </c>
      <c r="AI205" s="96" t="s">
        <v>53</v>
      </c>
      <c r="AJ205" s="96" t="s">
        <v>58</v>
      </c>
      <c r="AK205" s="98" t="s">
        <v>1019</v>
      </c>
      <c r="AL205" s="99" t="s">
        <v>1025</v>
      </c>
      <c r="AM205" s="100"/>
      <c r="AN205" s="100" t="s">
        <v>1026</v>
      </c>
      <c r="AO205" s="100"/>
      <c r="AP205" s="101"/>
      <c r="AQ205" s="100"/>
      <c r="AR205" s="100"/>
      <c r="AS205" s="100"/>
      <c r="AT205" s="14"/>
    </row>
    <row r="206" spans="1:46" s="111" customFormat="1" ht="12.75" customHeight="1">
      <c r="A206" s="111" t="s">
        <v>1027</v>
      </c>
      <c r="B206" s="112" t="str">
        <f t="shared" si="34"/>
        <v>CallBaseAmount</v>
      </c>
      <c r="C206" s="113" t="s">
        <v>1028</v>
      </c>
      <c r="D206" s="113"/>
      <c r="E206" s="113" t="s">
        <v>968</v>
      </c>
      <c r="F206" s="113"/>
      <c r="G206" s="113" t="s">
        <v>1029</v>
      </c>
      <c r="H206" s="113" t="s">
        <v>394</v>
      </c>
      <c r="I206" s="114" t="str">
        <f t="shared" si="36"/>
        <v>Call Base Amount</v>
      </c>
      <c r="J206" s="113" t="s">
        <v>394</v>
      </c>
      <c r="K206" s="114"/>
      <c r="L206" s="25" t="str">
        <f t="shared" si="35"/>
        <v>Amount. Type</v>
      </c>
      <c r="M206" s="113"/>
      <c r="N206" s="114"/>
      <c r="O206" s="114"/>
      <c r="P206" s="115" t="s">
        <v>53</v>
      </c>
      <c r="Q206" s="112" t="s">
        <v>54</v>
      </c>
      <c r="R206" s="113" t="s">
        <v>1030</v>
      </c>
      <c r="S206" s="116"/>
      <c r="T206" s="112"/>
      <c r="U206" s="112"/>
      <c r="V206" s="112"/>
      <c r="W206" s="112"/>
      <c r="X206" s="112"/>
      <c r="Y206" s="112"/>
      <c r="Z206" s="112"/>
      <c r="AA206" s="112"/>
      <c r="AB206" s="112"/>
      <c r="AC206" s="112"/>
      <c r="AD206" s="112"/>
      <c r="AE206" s="112"/>
      <c r="AF206" s="112"/>
      <c r="AG206" s="112"/>
      <c r="AH206" s="117" t="s">
        <v>1031</v>
      </c>
      <c r="AI206" s="115" t="s">
        <v>53</v>
      </c>
      <c r="AJ206" s="112" t="s">
        <v>58</v>
      </c>
      <c r="AK206" s="116"/>
      <c r="AL206" s="118" t="s">
        <v>1032</v>
      </c>
      <c r="AM206" s="119"/>
      <c r="AN206" s="119"/>
      <c r="AO206" s="119"/>
      <c r="AP206" s="120"/>
      <c r="AQ206" s="119"/>
      <c r="AR206" s="119"/>
      <c r="AS206" s="119"/>
      <c r="AT206" s="121"/>
    </row>
    <row r="207" spans="1:46" s="111" customFormat="1" ht="12.75" customHeight="1">
      <c r="A207" s="111" t="s">
        <v>1027</v>
      </c>
      <c r="B207" s="112" t="str">
        <f t="shared" si="34"/>
        <v>CallExtensionAmount</v>
      </c>
      <c r="C207" s="113" t="s">
        <v>1033</v>
      </c>
      <c r="D207" s="113"/>
      <c r="E207" s="113" t="s">
        <v>968</v>
      </c>
      <c r="F207" s="113"/>
      <c r="G207" s="113" t="s">
        <v>1034</v>
      </c>
      <c r="H207" s="113" t="s">
        <v>394</v>
      </c>
      <c r="I207" s="114" t="str">
        <f t="shared" si="36"/>
        <v>Call Extension Amount</v>
      </c>
      <c r="J207" s="113" t="s">
        <v>394</v>
      </c>
      <c r="K207" s="114"/>
      <c r="L207" s="25" t="str">
        <f t="shared" si="35"/>
        <v>Amount. Type</v>
      </c>
      <c r="M207" s="113"/>
      <c r="N207" s="114"/>
      <c r="O207" s="114"/>
      <c r="P207" s="115" t="s">
        <v>53</v>
      </c>
      <c r="Q207" s="112" t="s">
        <v>54</v>
      </c>
      <c r="R207" s="113" t="s">
        <v>1035</v>
      </c>
      <c r="S207" s="116" t="s">
        <v>956</v>
      </c>
      <c r="T207" s="112"/>
      <c r="U207" s="112"/>
      <c r="V207" s="112"/>
      <c r="W207" s="112"/>
      <c r="X207" s="112"/>
      <c r="Y207" s="112"/>
      <c r="Z207" s="112"/>
      <c r="AA207" s="112"/>
      <c r="AB207" s="112"/>
      <c r="AC207" s="112"/>
      <c r="AD207" s="112"/>
      <c r="AE207" s="112"/>
      <c r="AF207" s="112"/>
      <c r="AG207" s="112"/>
      <c r="AH207" s="117" t="s">
        <v>1036</v>
      </c>
      <c r="AI207" s="115" t="s">
        <v>53</v>
      </c>
      <c r="AJ207" s="112" t="s">
        <v>58</v>
      </c>
      <c r="AK207" s="116" t="s">
        <v>956</v>
      </c>
      <c r="AL207" s="118" t="s">
        <v>1037</v>
      </c>
      <c r="AM207" s="119"/>
      <c r="AN207" s="119"/>
      <c r="AO207" s="119"/>
      <c r="AP207" s="120"/>
      <c r="AQ207" s="119"/>
      <c r="AR207" s="119"/>
      <c r="AS207" s="119"/>
      <c r="AT207" s="121"/>
    </row>
    <row r="208" spans="1:46" s="15" customFormat="1" ht="12.75" customHeight="1">
      <c r="A208" s="15" t="s">
        <v>1038</v>
      </c>
      <c r="B208" s="50" t="str">
        <f aca="true" t="shared" si="37" ref="B208:B214">SUBSTITUTE(SUBSTITUTE(CONCATENATE(IF(F208="Universally Unique","UU",F208),G208,IF(I208&lt;&gt;J208,I208,""),CONCATENATE(IF(J208="Identifier","ID",IF(J208="Text","",J208))))," ",""),"'","")</f>
        <v>Price</v>
      </c>
      <c r="C208" s="79" t="s">
        <v>1039</v>
      </c>
      <c r="D208" s="79"/>
      <c r="E208" s="79" t="s">
        <v>968</v>
      </c>
      <c r="F208" s="79"/>
      <c r="G208" s="79"/>
      <c r="H208" s="79"/>
      <c r="I208" s="50" t="str">
        <f aca="true" t="shared" si="38" ref="I208:I214">N208</f>
        <v>Price</v>
      </c>
      <c r="J208" s="50" t="str">
        <f aca="true" t="shared" si="39" ref="J208:J214">N208</f>
        <v>Price</v>
      </c>
      <c r="K208" s="79"/>
      <c r="L208" s="60"/>
      <c r="M208" s="79"/>
      <c r="N208" s="79" t="s">
        <v>605</v>
      </c>
      <c r="O208" s="79"/>
      <c r="P208" s="61" t="s">
        <v>53</v>
      </c>
      <c r="Q208" s="79" t="s">
        <v>149</v>
      </c>
      <c r="R208" s="79" t="s">
        <v>1040</v>
      </c>
      <c r="S208" s="81"/>
      <c r="T208" s="50"/>
      <c r="U208" s="50"/>
      <c r="V208" s="50"/>
      <c r="W208" s="50"/>
      <c r="X208" s="50"/>
      <c r="Y208" s="50"/>
      <c r="Z208" s="50"/>
      <c r="AA208" s="50"/>
      <c r="AB208" s="50"/>
      <c r="AC208" s="50"/>
      <c r="AD208" s="50"/>
      <c r="AE208" s="50"/>
      <c r="AF208" s="50"/>
      <c r="AG208" s="50"/>
      <c r="AH208" s="82" t="s">
        <v>1041</v>
      </c>
      <c r="AI208" s="83" t="s">
        <v>122</v>
      </c>
      <c r="AJ208" s="83" t="s">
        <v>58</v>
      </c>
      <c r="AK208" s="81"/>
      <c r="AL208" s="84" t="s">
        <v>1042</v>
      </c>
      <c r="AM208" s="67"/>
      <c r="AN208" s="67"/>
      <c r="AO208" s="67"/>
      <c r="AP208" s="60"/>
      <c r="AQ208" s="85"/>
      <c r="AR208" s="67"/>
      <c r="AS208" s="67"/>
      <c r="AT208" s="14"/>
    </row>
    <row r="209" spans="2:46" s="26" customFormat="1" ht="13.5" customHeight="1">
      <c r="B209" s="50" t="str">
        <f t="shared" si="37"/>
        <v>Country</v>
      </c>
      <c r="C209" s="54" t="s">
        <v>1043</v>
      </c>
      <c r="D209" s="54"/>
      <c r="E209" s="79" t="s">
        <v>968</v>
      </c>
      <c r="F209" s="54"/>
      <c r="G209" s="54"/>
      <c r="H209" s="54"/>
      <c r="I209" s="54" t="str">
        <f t="shared" si="38"/>
        <v>Country</v>
      </c>
      <c r="J209" s="54" t="str">
        <f t="shared" si="39"/>
        <v>Country</v>
      </c>
      <c r="K209" s="54"/>
      <c r="L209" s="54"/>
      <c r="M209" s="54"/>
      <c r="N209" s="122" t="s">
        <v>1044</v>
      </c>
      <c r="O209" s="54"/>
      <c r="P209" s="61" t="s">
        <v>53</v>
      </c>
      <c r="Q209" s="54" t="s">
        <v>149</v>
      </c>
      <c r="R209" s="123" t="s">
        <v>1045</v>
      </c>
      <c r="S209" s="123"/>
      <c r="T209" s="124"/>
      <c r="U209" s="125" t="s">
        <v>1046</v>
      </c>
      <c r="V209" s="126"/>
      <c r="W209" s="61"/>
      <c r="X209" s="78" t="s">
        <v>171</v>
      </c>
      <c r="Y209" s="54"/>
      <c r="Z209" s="54"/>
      <c r="AA209" s="54"/>
      <c r="AB209" s="54"/>
      <c r="AC209" s="54"/>
      <c r="AD209" s="54"/>
      <c r="AE209" s="54"/>
      <c r="AF209" s="54"/>
      <c r="AG209" s="54"/>
      <c r="AH209" s="54" t="s">
        <v>1047</v>
      </c>
      <c r="AI209" s="54" t="s">
        <v>53</v>
      </c>
      <c r="AJ209" s="54" t="s">
        <v>58</v>
      </c>
      <c r="AK209" s="54"/>
      <c r="AL209" s="54" t="s">
        <v>1048</v>
      </c>
      <c r="AM209" s="54"/>
      <c r="AN209" s="54"/>
      <c r="AO209" s="54"/>
      <c r="AP209" s="54"/>
      <c r="AQ209" s="54"/>
      <c r="AR209" s="54"/>
      <c r="AS209" s="54"/>
      <c r="AT209" s="14"/>
    </row>
    <row r="210" spans="1:46" s="15" customFormat="1" ht="12.75" customHeight="1">
      <c r="A210" s="15" t="s">
        <v>959</v>
      </c>
      <c r="B210" s="50" t="str">
        <f t="shared" si="37"/>
        <v>ExchangeRate</v>
      </c>
      <c r="C210" s="79" t="s">
        <v>1049</v>
      </c>
      <c r="D210" s="79"/>
      <c r="E210" s="79" t="s">
        <v>968</v>
      </c>
      <c r="F210" s="79"/>
      <c r="G210" s="79"/>
      <c r="H210" s="79"/>
      <c r="I210" s="50" t="str">
        <f t="shared" si="38"/>
        <v>Exchange Rate</v>
      </c>
      <c r="J210" s="50" t="str">
        <f t="shared" si="39"/>
        <v>Exchange Rate</v>
      </c>
      <c r="K210" s="79"/>
      <c r="L210" s="60"/>
      <c r="M210" s="79"/>
      <c r="N210" s="79" t="s">
        <v>960</v>
      </c>
      <c r="O210" s="79"/>
      <c r="P210" s="61" t="s">
        <v>122</v>
      </c>
      <c r="Q210" s="79" t="s">
        <v>149</v>
      </c>
      <c r="R210" s="79" t="s">
        <v>961</v>
      </c>
      <c r="S210" s="81"/>
      <c r="T210" s="50"/>
      <c r="U210" s="50"/>
      <c r="V210" s="50"/>
      <c r="W210" s="50"/>
      <c r="X210" s="50"/>
      <c r="Y210" s="50"/>
      <c r="Z210" s="50"/>
      <c r="AA210" s="50"/>
      <c r="AB210" s="50"/>
      <c r="AC210" s="50"/>
      <c r="AD210" s="50"/>
      <c r="AE210" s="50"/>
      <c r="AF210" s="50"/>
      <c r="AG210" s="50"/>
      <c r="AH210" s="82" t="s">
        <v>962</v>
      </c>
      <c r="AI210" s="83" t="s">
        <v>122</v>
      </c>
      <c r="AJ210" s="83" t="s">
        <v>58</v>
      </c>
      <c r="AK210" s="81"/>
      <c r="AL210" s="84" t="s">
        <v>963</v>
      </c>
      <c r="AM210" s="67"/>
      <c r="AN210" s="67"/>
      <c r="AO210" s="67"/>
      <c r="AP210" s="60"/>
      <c r="AQ210" s="85"/>
      <c r="AR210" s="67"/>
      <c r="AS210" s="67"/>
      <c r="AT210" s="14"/>
    </row>
    <row r="211" spans="1:46" s="26" customFormat="1" ht="13.5" customHeight="1">
      <c r="A211" s="26" t="s">
        <v>1027</v>
      </c>
      <c r="B211" s="50" t="str">
        <f t="shared" si="37"/>
        <v>AllowanceCharge</v>
      </c>
      <c r="C211" s="54" t="s">
        <v>1050</v>
      </c>
      <c r="D211" s="54"/>
      <c r="E211" s="79" t="s">
        <v>968</v>
      </c>
      <c r="F211" s="54"/>
      <c r="G211" s="54"/>
      <c r="H211" s="54"/>
      <c r="I211" s="54" t="str">
        <f t="shared" si="38"/>
        <v>Allowance Charge</v>
      </c>
      <c r="J211" s="54" t="str">
        <f t="shared" si="39"/>
        <v>Allowance Charge</v>
      </c>
      <c r="K211" s="54"/>
      <c r="L211" s="54"/>
      <c r="M211" s="54"/>
      <c r="N211" s="122" t="s">
        <v>324</v>
      </c>
      <c r="O211" s="54"/>
      <c r="P211" s="61" t="s">
        <v>122</v>
      </c>
      <c r="Q211" s="54" t="s">
        <v>149</v>
      </c>
      <c r="R211" s="123" t="s">
        <v>596</v>
      </c>
      <c r="S211" s="123"/>
      <c r="T211" s="124"/>
      <c r="U211" s="125"/>
      <c r="V211" s="126"/>
      <c r="W211" s="61"/>
      <c r="X211" s="78"/>
      <c r="Y211" s="54"/>
      <c r="Z211" s="54"/>
      <c r="AA211" s="54"/>
      <c r="AB211" s="54"/>
      <c r="AC211" s="54"/>
      <c r="AD211" s="54"/>
      <c r="AE211" s="54"/>
      <c r="AF211" s="54"/>
      <c r="AG211" s="54"/>
      <c r="AH211" s="54" t="s">
        <v>326</v>
      </c>
      <c r="AI211" s="54" t="s">
        <v>122</v>
      </c>
      <c r="AJ211" s="54" t="s">
        <v>58</v>
      </c>
      <c r="AK211" s="54"/>
      <c r="AL211" s="54" t="s">
        <v>597</v>
      </c>
      <c r="AM211" s="54"/>
      <c r="AN211" s="54"/>
      <c r="AO211" s="54"/>
      <c r="AP211" s="54"/>
      <c r="AQ211" s="54"/>
      <c r="AR211" s="54"/>
      <c r="AS211" s="54"/>
      <c r="AT211" s="14"/>
    </row>
    <row r="212" spans="1:46" s="15" customFormat="1" ht="12.75" customHeight="1">
      <c r="A212" s="15" t="s">
        <v>1027</v>
      </c>
      <c r="B212" s="50" t="str">
        <f t="shared" si="37"/>
        <v>TaxTotal</v>
      </c>
      <c r="C212" s="79" t="s">
        <v>1051</v>
      </c>
      <c r="D212" s="79"/>
      <c r="E212" s="79" t="s">
        <v>968</v>
      </c>
      <c r="F212" s="79"/>
      <c r="G212" s="79"/>
      <c r="H212" s="79"/>
      <c r="I212" s="50" t="str">
        <f t="shared" si="38"/>
        <v>Tax Total</v>
      </c>
      <c r="J212" s="50" t="str">
        <f t="shared" si="39"/>
        <v>Tax Total</v>
      </c>
      <c r="K212" s="79"/>
      <c r="L212" s="60"/>
      <c r="M212" s="79"/>
      <c r="N212" s="79" t="s">
        <v>329</v>
      </c>
      <c r="O212" s="79"/>
      <c r="P212" s="83" t="s">
        <v>122</v>
      </c>
      <c r="Q212" s="79" t="s">
        <v>149</v>
      </c>
      <c r="R212" s="79" t="s">
        <v>330</v>
      </c>
      <c r="S212" s="81"/>
      <c r="T212" s="50"/>
      <c r="U212" s="50"/>
      <c r="V212" s="50"/>
      <c r="W212" s="50"/>
      <c r="X212" s="50"/>
      <c r="Y212" s="50"/>
      <c r="Z212" s="50"/>
      <c r="AA212" s="50"/>
      <c r="AB212" s="50"/>
      <c r="AC212" s="50"/>
      <c r="AD212" s="50"/>
      <c r="AE212" s="50"/>
      <c r="AF212" s="50"/>
      <c r="AG212" s="50"/>
      <c r="AH212" s="82" t="s">
        <v>331</v>
      </c>
      <c r="AI212" s="83" t="s">
        <v>122</v>
      </c>
      <c r="AJ212" s="83" t="s">
        <v>58</v>
      </c>
      <c r="AK212" s="81"/>
      <c r="AL212" s="84" t="s">
        <v>966</v>
      </c>
      <c r="AM212" s="67"/>
      <c r="AN212" s="67"/>
      <c r="AO212" s="67"/>
      <c r="AP212" s="60"/>
      <c r="AQ212" s="85"/>
      <c r="AR212" s="67" t="s">
        <v>333</v>
      </c>
      <c r="AS212" s="67"/>
      <c r="AT212" s="14"/>
    </row>
    <row r="213" spans="1:46" s="111" customFormat="1" ht="12.75" customHeight="1">
      <c r="A213" s="111" t="s">
        <v>1052</v>
      </c>
      <c r="B213" s="121" t="str">
        <f t="shared" si="37"/>
        <v>TelecommunicationsServiceDuty</v>
      </c>
      <c r="C213" s="113" t="s">
        <v>1053</v>
      </c>
      <c r="D213" s="113"/>
      <c r="E213" s="113" t="s">
        <v>968</v>
      </c>
      <c r="F213" s="113"/>
      <c r="G213" s="113" t="s">
        <v>968</v>
      </c>
      <c r="H213" s="113"/>
      <c r="I213" s="121" t="str">
        <f t="shared" si="38"/>
        <v>Duty</v>
      </c>
      <c r="J213" s="121" t="str">
        <f t="shared" si="39"/>
        <v>Duty</v>
      </c>
      <c r="K213" s="113"/>
      <c r="L213" s="120"/>
      <c r="M213" s="113"/>
      <c r="N213" s="113" t="s">
        <v>1054</v>
      </c>
      <c r="O213" s="113"/>
      <c r="P213" s="127" t="s">
        <v>122</v>
      </c>
      <c r="Q213" s="113" t="s">
        <v>149</v>
      </c>
      <c r="R213" s="113" t="s">
        <v>1055</v>
      </c>
      <c r="S213" s="128"/>
      <c r="T213" s="121"/>
      <c r="U213" s="121"/>
      <c r="V213" s="121"/>
      <c r="W213" s="121"/>
      <c r="X213" s="121"/>
      <c r="Y213" s="121"/>
      <c r="Z213" s="121"/>
      <c r="AA213" s="121"/>
      <c r="AB213" s="121"/>
      <c r="AC213" s="121"/>
      <c r="AD213" s="121"/>
      <c r="AE213" s="121"/>
      <c r="AF213" s="121"/>
      <c r="AG213" s="121"/>
      <c r="AH213" s="115" t="s">
        <v>1056</v>
      </c>
      <c r="AI213" s="127" t="s">
        <v>122</v>
      </c>
      <c r="AJ213" s="127" t="s">
        <v>58</v>
      </c>
      <c r="AK213" s="128"/>
      <c r="AL213" s="118" t="s">
        <v>1057</v>
      </c>
      <c r="AM213" s="119"/>
      <c r="AN213" s="119"/>
      <c r="AO213" s="119"/>
      <c r="AP213" s="120"/>
      <c r="AQ213" s="112"/>
      <c r="AR213" s="119"/>
      <c r="AS213" s="119"/>
      <c r="AT213" s="121"/>
    </row>
    <row r="214" spans="1:46" s="111" customFormat="1" ht="12.75" customHeight="1">
      <c r="A214" s="111" t="s">
        <v>1038</v>
      </c>
      <c r="B214" s="121" t="str">
        <f t="shared" si="37"/>
        <v>TimeDuty</v>
      </c>
      <c r="C214" s="113" t="s">
        <v>1058</v>
      </c>
      <c r="D214" s="113"/>
      <c r="E214" s="113" t="s">
        <v>968</v>
      </c>
      <c r="F214" s="113"/>
      <c r="G214" s="113" t="s">
        <v>105</v>
      </c>
      <c r="H214" s="113"/>
      <c r="I214" s="121" t="str">
        <f t="shared" si="38"/>
        <v>Duty</v>
      </c>
      <c r="J214" s="121" t="str">
        <f t="shared" si="39"/>
        <v>Duty</v>
      </c>
      <c r="K214" s="113"/>
      <c r="L214" s="120"/>
      <c r="M214" s="113"/>
      <c r="N214" s="113" t="s">
        <v>1054</v>
      </c>
      <c r="O214" s="113"/>
      <c r="P214" s="127" t="s">
        <v>122</v>
      </c>
      <c r="Q214" s="113" t="s">
        <v>149</v>
      </c>
      <c r="R214" s="113" t="s">
        <v>1040</v>
      </c>
      <c r="S214" s="128"/>
      <c r="T214" s="121"/>
      <c r="U214" s="121"/>
      <c r="V214" s="121"/>
      <c r="W214" s="121"/>
      <c r="X214" s="121"/>
      <c r="Y214" s="121"/>
      <c r="Z214" s="121"/>
      <c r="AA214" s="121"/>
      <c r="AB214" s="121"/>
      <c r="AC214" s="121"/>
      <c r="AD214" s="121"/>
      <c r="AE214" s="121"/>
      <c r="AF214" s="121"/>
      <c r="AG214" s="121"/>
      <c r="AH214" s="115" t="s">
        <v>1041</v>
      </c>
      <c r="AI214" s="127" t="s">
        <v>122</v>
      </c>
      <c r="AJ214" s="127" t="s">
        <v>58</v>
      </c>
      <c r="AK214" s="128"/>
      <c r="AL214" s="118" t="s">
        <v>1042</v>
      </c>
      <c r="AM214" s="119"/>
      <c r="AN214" s="119"/>
      <c r="AO214" s="119"/>
      <c r="AP214" s="120"/>
      <c r="AQ214" s="112"/>
      <c r="AR214" s="119"/>
      <c r="AS214" s="119"/>
      <c r="AT214" s="121"/>
    </row>
    <row r="215" spans="1:46" s="15" customFormat="1" ht="12.75" customHeight="1">
      <c r="A215" s="111" t="s">
        <v>1059</v>
      </c>
      <c r="B215" s="16" t="str">
        <f>SUBSTITUTE(SUBSTITUTE(CONCATENATE(IF(D215="","",CONCATENATE(D215,"")),"",E215)," ",""),"'","")</f>
        <v>Duty</v>
      </c>
      <c r="C215" s="17" t="s">
        <v>1060</v>
      </c>
      <c r="D215" s="17"/>
      <c r="E215" s="17" t="s">
        <v>1054</v>
      </c>
      <c r="F215" s="17"/>
      <c r="G215" s="17"/>
      <c r="H215" s="17"/>
      <c r="I215" s="17"/>
      <c r="J215" s="17"/>
      <c r="K215" s="17"/>
      <c r="L215" s="17"/>
      <c r="M215" s="17"/>
      <c r="N215" s="17"/>
      <c r="O215" s="17"/>
      <c r="P215" s="17"/>
      <c r="Q215" s="17" t="s">
        <v>46</v>
      </c>
      <c r="R215" s="18" t="s">
        <v>1061</v>
      </c>
      <c r="S215" s="19"/>
      <c r="T215" s="18"/>
      <c r="U215" s="18"/>
      <c r="V215" s="18"/>
      <c r="W215" s="18"/>
      <c r="X215" s="18"/>
      <c r="Y215" s="18"/>
      <c r="Z215" s="18"/>
      <c r="AA215" s="18"/>
      <c r="AB215" s="18"/>
      <c r="AC215" s="18"/>
      <c r="AD215" s="18"/>
      <c r="AE215" s="18"/>
      <c r="AF215" s="18"/>
      <c r="AG215" s="18"/>
      <c r="AH215" s="92" t="s">
        <v>1062</v>
      </c>
      <c r="AI215" s="17"/>
      <c r="AJ215" s="93"/>
      <c r="AK215" s="19"/>
      <c r="AL215" s="23" t="s">
        <v>1063</v>
      </c>
      <c r="AM215" s="94"/>
      <c r="AN215" s="94"/>
      <c r="AO215" s="94"/>
      <c r="AP215" s="21"/>
      <c r="AQ215" s="94"/>
      <c r="AR215" s="21"/>
      <c r="AS215" s="94"/>
      <c r="AT215" s="14"/>
    </row>
    <row r="216" spans="2:46" s="15" customFormat="1" ht="12.75" customHeight="1">
      <c r="B216" s="89" t="str">
        <f>SUBSTITUTE(SUBSTITUTE(CONCATENATE(IF(F216="Universally Unique","UU",F216),IF(H216&lt;&gt;J216,I216,G216),CONCATENATE(IF(J216="Identifier","ID",IF(J216="Text","",J216))))," ",""),"'","")</f>
        <v>Amount</v>
      </c>
      <c r="C216" s="30" t="s">
        <v>1064</v>
      </c>
      <c r="D216" s="95"/>
      <c r="E216" s="95" t="s">
        <v>1054</v>
      </c>
      <c r="F216" s="95"/>
      <c r="G216" s="95"/>
      <c r="H216" s="95" t="s">
        <v>394</v>
      </c>
      <c r="I216" s="25"/>
      <c r="J216" s="95" t="s">
        <v>394</v>
      </c>
      <c r="K216" s="25"/>
      <c r="L216" s="25" t="str">
        <f>IF(K216&lt;&gt;"",CONCATENATE(K216,"_ ",J216,". Type"),CONCATENATE(J216,". Type"))</f>
        <v>Amount. Type</v>
      </c>
      <c r="M216" s="95"/>
      <c r="N216" s="25"/>
      <c r="O216" s="25"/>
      <c r="P216" s="96">
        <v>1</v>
      </c>
      <c r="Q216" s="89" t="s">
        <v>54</v>
      </c>
      <c r="R216" s="95" t="s">
        <v>1065</v>
      </c>
      <c r="S216" s="98" t="s">
        <v>1066</v>
      </c>
      <c r="T216" s="89"/>
      <c r="U216" s="89"/>
      <c r="V216" s="89"/>
      <c r="W216" s="89"/>
      <c r="X216" s="89"/>
      <c r="Y216" s="89"/>
      <c r="Z216" s="89"/>
      <c r="AA216" s="89"/>
      <c r="AB216" s="89"/>
      <c r="AC216" s="89"/>
      <c r="AD216" s="89"/>
      <c r="AE216" s="89"/>
      <c r="AF216" s="89"/>
      <c r="AG216" s="89"/>
      <c r="AH216" s="97" t="s">
        <v>836</v>
      </c>
      <c r="AI216" s="96">
        <v>1</v>
      </c>
      <c r="AJ216" s="96" t="s">
        <v>58</v>
      </c>
      <c r="AK216" s="98" t="s">
        <v>1066</v>
      </c>
      <c r="AL216" s="99" t="s">
        <v>1067</v>
      </c>
      <c r="AM216" s="100"/>
      <c r="AN216" s="100"/>
      <c r="AO216" s="100"/>
      <c r="AP216" s="101"/>
      <c r="AQ216" s="100"/>
      <c r="AR216" s="100"/>
      <c r="AS216" s="100"/>
      <c r="AT216" s="14"/>
    </row>
    <row r="217" spans="2:46" s="15" customFormat="1" ht="12.75" customHeight="1">
      <c r="B217" s="89" t="str">
        <f>SUBSTITUTE(SUBSTITUTE(CONCATENATE(IF(F217="Universally Unique","UU",F217),IF(H217&lt;&gt;J217,I217,G217),CONCATENATE(IF(J217="Identifier","ID",IF(J217="Text","",J217))))," ",""),"'","")</f>
        <v>Duty</v>
      </c>
      <c r="C217" s="30" t="s">
        <v>1068</v>
      </c>
      <c r="D217" s="95"/>
      <c r="E217" s="95" t="s">
        <v>1054</v>
      </c>
      <c r="F217" s="95"/>
      <c r="G217" s="95"/>
      <c r="H217" s="95" t="s">
        <v>1054</v>
      </c>
      <c r="I217" s="25" t="str">
        <f>IF(G217&lt;&gt;"",CONCATENATE(G217," ",H217),H217)</f>
        <v>Duty</v>
      </c>
      <c r="J217" s="95" t="s">
        <v>121</v>
      </c>
      <c r="K217" s="25"/>
      <c r="L217" s="25" t="str">
        <f>IF(K217&lt;&gt;"",CONCATENATE(K217,"_ ",J217,". Type"),CONCATENATE(J217,". Type"))</f>
        <v>Text. Type</v>
      </c>
      <c r="M217" s="95"/>
      <c r="N217" s="25"/>
      <c r="O217" s="25"/>
      <c r="P217" s="96" t="s">
        <v>53</v>
      </c>
      <c r="Q217" s="89" t="s">
        <v>54</v>
      </c>
      <c r="R217" s="95" t="s">
        <v>1069</v>
      </c>
      <c r="S217" s="98" t="s">
        <v>1070</v>
      </c>
      <c r="T217" s="89"/>
      <c r="U217" s="89"/>
      <c r="V217" s="89"/>
      <c r="W217" s="89"/>
      <c r="X217" s="89"/>
      <c r="Y217" s="89"/>
      <c r="Z217" s="89"/>
      <c r="AA217" s="89"/>
      <c r="AB217" s="89"/>
      <c r="AC217" s="89"/>
      <c r="AD217" s="89"/>
      <c r="AE217" s="89"/>
      <c r="AF217" s="89"/>
      <c r="AG217" s="89"/>
      <c r="AH217" s="97" t="s">
        <v>1062</v>
      </c>
      <c r="AI217" s="96" t="s">
        <v>53</v>
      </c>
      <c r="AJ217" s="96" t="s">
        <v>58</v>
      </c>
      <c r="AK217" s="98" t="s">
        <v>1071</v>
      </c>
      <c r="AL217" s="99" t="s">
        <v>1072</v>
      </c>
      <c r="AM217" s="100"/>
      <c r="AN217" s="100"/>
      <c r="AO217" s="100"/>
      <c r="AP217" s="101"/>
      <c r="AQ217" s="100"/>
      <c r="AR217" s="100"/>
      <c r="AS217" s="100"/>
      <c r="AT217" s="14"/>
    </row>
    <row r="218" spans="2:46" s="15" customFormat="1" ht="12.75" customHeight="1">
      <c r="B218" s="89" t="str">
        <f>SUBSTITUTE(SUBSTITUTE(CONCATENATE(IF(F218="Universally Unique","UU",F218),IF(H218&lt;&gt;J218,I218,G218),CONCATENATE(IF(J218="Identifier","ID",IF(J218="Text","",J218))))," ",""),"'","")</f>
        <v>DutyCode</v>
      </c>
      <c r="C218" s="134" t="s">
        <v>1189</v>
      </c>
      <c r="D218" s="95"/>
      <c r="E218" s="95" t="s">
        <v>1054</v>
      </c>
      <c r="F218" s="95"/>
      <c r="G218" s="95"/>
      <c r="H218" s="95" t="s">
        <v>1054</v>
      </c>
      <c r="I218" s="25" t="str">
        <f>IF(G218&lt;&gt;"",CONCATENATE(G218," ",H218),H218)</f>
        <v>Duty</v>
      </c>
      <c r="J218" s="95" t="s">
        <v>112</v>
      </c>
      <c r="K218" s="25"/>
      <c r="L218" s="25" t="str">
        <f>IF(K218&lt;&gt;"",CONCATENATE(K218,"_ ",J218,". Type"),CONCATENATE(J218,". Type"))</f>
        <v>Code. Type</v>
      </c>
      <c r="M218" s="95"/>
      <c r="N218" s="25"/>
      <c r="O218" s="25"/>
      <c r="P218" s="96" t="s">
        <v>53</v>
      </c>
      <c r="Q218" s="89" t="s">
        <v>54</v>
      </c>
      <c r="R218" s="95" t="s">
        <v>1073</v>
      </c>
      <c r="S218" s="98" t="s">
        <v>1070</v>
      </c>
      <c r="T218" s="89"/>
      <c r="U218" s="89"/>
      <c r="V218" s="89"/>
      <c r="W218" s="89"/>
      <c r="X218" s="89"/>
      <c r="Y218" s="89"/>
      <c r="Z218" s="89"/>
      <c r="AA218" s="89"/>
      <c r="AB218" s="89"/>
      <c r="AC218" s="89"/>
      <c r="AD218" s="89"/>
      <c r="AE218" s="89"/>
      <c r="AF218" s="89"/>
      <c r="AG218" s="89"/>
      <c r="AH218" s="97" t="s">
        <v>1074</v>
      </c>
      <c r="AI218" s="96" t="s">
        <v>53</v>
      </c>
      <c r="AJ218" s="96" t="s">
        <v>58</v>
      </c>
      <c r="AK218" s="98" t="s">
        <v>1070</v>
      </c>
      <c r="AL218" s="99" t="s">
        <v>1075</v>
      </c>
      <c r="AM218" s="100"/>
      <c r="AN218" s="100" t="s">
        <v>1076</v>
      </c>
      <c r="AO218" s="100"/>
      <c r="AP218" s="101"/>
      <c r="AQ218" s="100"/>
      <c r="AR218" s="100"/>
      <c r="AS218" s="100"/>
      <c r="AT218" s="14"/>
    </row>
    <row r="219" spans="2:46" s="15" customFormat="1" ht="12.75" customHeight="1">
      <c r="B219" s="50" t="str">
        <f>SUBSTITUTE(SUBSTITUTE(CONCATENATE(IF(F219="Universally Unique","UU",F219),G219,IF(I219&lt;&gt;J219,I219,""),CONCATENATE(IF(J219="Identifier","ID",IF(J219="Text","",J219))))," ",""),"'","")</f>
        <v>TaxCategory</v>
      </c>
      <c r="C219" s="79" t="s">
        <v>1077</v>
      </c>
      <c r="D219" s="79"/>
      <c r="E219" s="79" t="s">
        <v>1054</v>
      </c>
      <c r="F219" s="79"/>
      <c r="G219" s="79"/>
      <c r="H219" s="79"/>
      <c r="I219" s="50" t="str">
        <f>N219</f>
        <v>Tax Category</v>
      </c>
      <c r="J219" s="50" t="str">
        <f>N219</f>
        <v>Tax Category</v>
      </c>
      <c r="K219" s="79"/>
      <c r="L219" s="60"/>
      <c r="M219" s="79"/>
      <c r="N219" s="79" t="s">
        <v>668</v>
      </c>
      <c r="O219" s="79"/>
      <c r="P219" s="83" t="s">
        <v>53</v>
      </c>
      <c r="Q219" s="79" t="s">
        <v>149</v>
      </c>
      <c r="R219" s="79" t="s">
        <v>669</v>
      </c>
      <c r="S219" s="81"/>
      <c r="T219" s="50"/>
      <c r="U219" s="50"/>
      <c r="V219" s="50"/>
      <c r="W219" s="50"/>
      <c r="X219" s="50"/>
      <c r="Y219" s="50"/>
      <c r="Z219" s="50"/>
      <c r="AA219" s="50"/>
      <c r="AB219" s="50"/>
      <c r="AC219" s="50"/>
      <c r="AD219" s="50"/>
      <c r="AE219" s="50"/>
      <c r="AF219" s="50"/>
      <c r="AG219" s="50"/>
      <c r="AH219" s="81" t="s">
        <v>1078</v>
      </c>
      <c r="AI219" s="83" t="s">
        <v>53</v>
      </c>
      <c r="AJ219" s="83" t="s">
        <v>58</v>
      </c>
      <c r="AK219" s="81"/>
      <c r="AL219" s="84" t="s">
        <v>671</v>
      </c>
      <c r="AM219" s="67"/>
      <c r="AN219" s="67"/>
      <c r="AO219" s="67"/>
      <c r="AP219" s="60"/>
      <c r="AQ219" s="85"/>
      <c r="AR219" s="67"/>
      <c r="AS219" s="67"/>
      <c r="AT219" s="14"/>
    </row>
    <row r="220" spans="2:46" s="15" customFormat="1" ht="12.75" customHeight="1">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row>
    <row r="221" spans="1:256" ht="12.75">
      <c r="A221" s="15"/>
      <c r="ID221" s="15"/>
      <c r="IE221" s="15"/>
      <c r="IF221" s="15"/>
      <c r="IG221" s="15"/>
      <c r="IH221" s="15"/>
      <c r="II221" s="15"/>
      <c r="IJ221" s="15"/>
      <c r="IK221" s="15"/>
      <c r="IL221" s="15"/>
      <c r="IM221" s="15"/>
      <c r="IN221" s="15"/>
      <c r="IO221" s="15"/>
      <c r="IP221" s="15"/>
      <c r="IQ221" s="15"/>
      <c r="IR221" s="15"/>
      <c r="IS221" s="15"/>
      <c r="IT221" s="15"/>
      <c r="IU221" s="15"/>
      <c r="IV221" s="15"/>
    </row>
    <row r="222" spans="1:256" ht="12.75">
      <c r="A222" s="15"/>
      <c r="ID222" s="15"/>
      <c r="IE222" s="15"/>
      <c r="IF222" s="15"/>
      <c r="IG222" s="15"/>
      <c r="IH222" s="15"/>
      <c r="II222" s="15"/>
      <c r="IJ222" s="15"/>
      <c r="IK222" s="15"/>
      <c r="IL222" s="15"/>
      <c r="IM222" s="15"/>
      <c r="IN222" s="15"/>
      <c r="IO222" s="15"/>
      <c r="IP222" s="15"/>
      <c r="IQ222" s="15"/>
      <c r="IR222" s="15"/>
      <c r="IS222" s="15"/>
      <c r="IT222" s="15"/>
      <c r="IU222" s="15"/>
      <c r="IV222" s="15"/>
    </row>
    <row r="223" spans="1:256" ht="12.75">
      <c r="A223" s="15"/>
      <c r="ID223" s="15"/>
      <c r="IE223" s="15"/>
      <c r="IF223" s="15"/>
      <c r="IG223" s="15"/>
      <c r="IH223" s="15"/>
      <c r="II223" s="15"/>
      <c r="IJ223" s="15"/>
      <c r="IK223" s="15"/>
      <c r="IL223" s="15"/>
      <c r="IM223" s="15"/>
      <c r="IN223" s="15"/>
      <c r="IO223" s="15"/>
      <c r="IP223" s="15"/>
      <c r="IQ223" s="15"/>
      <c r="IR223" s="15"/>
      <c r="IS223" s="15"/>
      <c r="IT223" s="15"/>
      <c r="IU223" s="15"/>
      <c r="IV223" s="15"/>
    </row>
    <row r="224" spans="1:256" ht="12.75">
      <c r="A224" s="15"/>
      <c r="ID224" s="15"/>
      <c r="IE224" s="15"/>
      <c r="IF224" s="15"/>
      <c r="IG224" s="15"/>
      <c r="IH224" s="15"/>
      <c r="II224" s="15"/>
      <c r="IJ224" s="15"/>
      <c r="IK224" s="15"/>
      <c r="IL224" s="15"/>
      <c r="IM224" s="15"/>
      <c r="IN224" s="15"/>
      <c r="IO224" s="15"/>
      <c r="IP224" s="15"/>
      <c r="IQ224" s="15"/>
      <c r="IR224" s="15"/>
      <c r="IS224" s="15"/>
      <c r="IT224" s="15"/>
      <c r="IU224" s="15"/>
      <c r="IV224" s="15"/>
    </row>
    <row r="225" spans="1:256" ht="12.75">
      <c r="A225" s="15"/>
      <c r="ID225" s="15"/>
      <c r="IE225" s="15"/>
      <c r="IF225" s="15"/>
      <c r="IG225" s="15"/>
      <c r="IH225" s="15"/>
      <c r="II225" s="15"/>
      <c r="IJ225" s="15"/>
      <c r="IK225" s="15"/>
      <c r="IL225" s="15"/>
      <c r="IM225" s="15"/>
      <c r="IN225" s="15"/>
      <c r="IO225" s="15"/>
      <c r="IP225" s="15"/>
      <c r="IQ225" s="15"/>
      <c r="IR225" s="15"/>
      <c r="IS225" s="15"/>
      <c r="IT225" s="15"/>
      <c r="IU225" s="15"/>
      <c r="IV225" s="15"/>
    </row>
    <row r="226" spans="1:256" ht="12.75">
      <c r="A226" s="15"/>
      <c r="ID226" s="15"/>
      <c r="IE226" s="15"/>
      <c r="IF226" s="15"/>
      <c r="IG226" s="15"/>
      <c r="IH226" s="15"/>
      <c r="II226" s="15"/>
      <c r="IJ226" s="15"/>
      <c r="IK226" s="15"/>
      <c r="IL226" s="15"/>
      <c r="IM226" s="15"/>
      <c r="IN226" s="15"/>
      <c r="IO226" s="15"/>
      <c r="IP226" s="15"/>
      <c r="IQ226" s="15"/>
      <c r="IR226" s="15"/>
      <c r="IS226" s="15"/>
      <c r="IT226" s="15"/>
      <c r="IU226" s="15"/>
      <c r="IV226" s="15"/>
    </row>
    <row r="227" spans="1:256" ht="12.75">
      <c r="A227" s="15"/>
      <c r="ID227" s="15"/>
      <c r="IE227" s="15"/>
      <c r="IF227" s="15"/>
      <c r="IG227" s="15"/>
      <c r="IH227" s="15"/>
      <c r="II227" s="15"/>
      <c r="IJ227" s="15"/>
      <c r="IK227" s="15"/>
      <c r="IL227" s="15"/>
      <c r="IM227" s="15"/>
      <c r="IN227" s="15"/>
      <c r="IO227" s="15"/>
      <c r="IP227" s="15"/>
      <c r="IQ227" s="15"/>
      <c r="IR227" s="15"/>
      <c r="IS227" s="15"/>
      <c r="IT227" s="15"/>
      <c r="IU227" s="15"/>
      <c r="IV227" s="15"/>
    </row>
    <row r="228" spans="1:256" ht="12.75">
      <c r="A228" s="15"/>
      <c r="ID228" s="15"/>
      <c r="IE228" s="15"/>
      <c r="IF228" s="15"/>
      <c r="IG228" s="15"/>
      <c r="IH228" s="15"/>
      <c r="II228" s="15"/>
      <c r="IJ228" s="15"/>
      <c r="IK228" s="15"/>
      <c r="IL228" s="15"/>
      <c r="IM228" s="15"/>
      <c r="IN228" s="15"/>
      <c r="IO228" s="15"/>
      <c r="IP228" s="15"/>
      <c r="IQ228" s="15"/>
      <c r="IR228" s="15"/>
      <c r="IS228" s="15"/>
      <c r="IT228" s="15"/>
      <c r="IU228" s="15"/>
      <c r="IV228" s="15"/>
    </row>
    <row r="229" spans="1:256" ht="12.75">
      <c r="A229" s="15"/>
      <c r="ID229" s="15"/>
      <c r="IE229" s="15"/>
      <c r="IF229" s="15"/>
      <c r="IG229" s="15"/>
      <c r="IH229" s="15"/>
      <c r="II229" s="15"/>
      <c r="IJ229" s="15"/>
      <c r="IK229" s="15"/>
      <c r="IL229" s="15"/>
      <c r="IM229" s="15"/>
      <c r="IN229" s="15"/>
      <c r="IO229" s="15"/>
      <c r="IP229" s="15"/>
      <c r="IQ229" s="15"/>
      <c r="IR229" s="15"/>
      <c r="IS229" s="15"/>
      <c r="IT229" s="15"/>
      <c r="IU229" s="15"/>
      <c r="IV229" s="15"/>
    </row>
    <row r="230" spans="1:256" ht="12.75">
      <c r="A230" s="15"/>
      <c r="ID230" s="15"/>
      <c r="IE230" s="15"/>
      <c r="IF230" s="15"/>
      <c r="IG230" s="15"/>
      <c r="IH230" s="15"/>
      <c r="II230" s="15"/>
      <c r="IJ230" s="15"/>
      <c r="IK230" s="15"/>
      <c r="IL230" s="15"/>
      <c r="IM230" s="15"/>
      <c r="IN230" s="15"/>
      <c r="IO230" s="15"/>
      <c r="IP230" s="15"/>
      <c r="IQ230" s="15"/>
      <c r="IR230" s="15"/>
      <c r="IS230" s="15"/>
      <c r="IT230" s="15"/>
      <c r="IU230" s="15"/>
      <c r="IV230" s="15"/>
    </row>
    <row r="231" spans="1:256" ht="12.75">
      <c r="A231" s="15"/>
      <c r="ID231" s="15"/>
      <c r="IE231" s="15"/>
      <c r="IF231" s="15"/>
      <c r="IG231" s="15"/>
      <c r="IH231" s="15"/>
      <c r="II231" s="15"/>
      <c r="IJ231" s="15"/>
      <c r="IK231" s="15"/>
      <c r="IL231" s="15"/>
      <c r="IM231" s="15"/>
      <c r="IN231" s="15"/>
      <c r="IO231" s="15"/>
      <c r="IP231" s="15"/>
      <c r="IQ231" s="15"/>
      <c r="IR231" s="15"/>
      <c r="IS231" s="15"/>
      <c r="IT231" s="15"/>
      <c r="IU231" s="15"/>
      <c r="IV231" s="15"/>
    </row>
    <row r="232" spans="1:256" ht="12.75">
      <c r="A232" s="15"/>
      <c r="ID232" s="15"/>
      <c r="IE232" s="15"/>
      <c r="IF232" s="15"/>
      <c r="IG232" s="15"/>
      <c r="IH232" s="15"/>
      <c r="II232" s="15"/>
      <c r="IJ232" s="15"/>
      <c r="IK232" s="15"/>
      <c r="IL232" s="15"/>
      <c r="IM232" s="15"/>
      <c r="IN232" s="15"/>
      <c r="IO232" s="15"/>
      <c r="IP232" s="15"/>
      <c r="IQ232" s="15"/>
      <c r="IR232" s="15"/>
      <c r="IS232" s="15"/>
      <c r="IT232" s="15"/>
      <c r="IU232" s="15"/>
      <c r="IV232" s="15"/>
    </row>
    <row r="233" spans="1:256" ht="12.75">
      <c r="A233" s="15"/>
      <c r="ID233" s="15"/>
      <c r="IE233" s="15"/>
      <c r="IF233" s="15"/>
      <c r="IG233" s="15"/>
      <c r="IH233" s="15"/>
      <c r="II233" s="15"/>
      <c r="IJ233" s="15"/>
      <c r="IK233" s="15"/>
      <c r="IL233" s="15"/>
      <c r="IM233" s="15"/>
      <c r="IN233" s="15"/>
      <c r="IO233" s="15"/>
      <c r="IP233" s="15"/>
      <c r="IQ233" s="15"/>
      <c r="IR233" s="15"/>
      <c r="IS233" s="15"/>
      <c r="IT233" s="15"/>
      <c r="IU233" s="15"/>
      <c r="IV233" s="15"/>
    </row>
    <row r="234" spans="1:256" ht="12.75">
      <c r="A234" s="15"/>
      <c r="ID234" s="15"/>
      <c r="IE234" s="15"/>
      <c r="IF234" s="15"/>
      <c r="IG234" s="15"/>
      <c r="IH234" s="15"/>
      <c r="II234" s="15"/>
      <c r="IJ234" s="15"/>
      <c r="IK234" s="15"/>
      <c r="IL234" s="15"/>
      <c r="IM234" s="15"/>
      <c r="IN234" s="15"/>
      <c r="IO234" s="15"/>
      <c r="IP234" s="15"/>
      <c r="IQ234" s="15"/>
      <c r="IR234" s="15"/>
      <c r="IS234" s="15"/>
      <c r="IT234" s="15"/>
      <c r="IU234" s="15"/>
      <c r="IV234" s="15"/>
    </row>
    <row r="235" spans="1:256" ht="12.75">
      <c r="A235" s="15"/>
      <c r="ID235" s="15"/>
      <c r="IE235" s="15"/>
      <c r="IF235" s="15"/>
      <c r="IG235" s="15"/>
      <c r="IH235" s="15"/>
      <c r="II235" s="15"/>
      <c r="IJ235" s="15"/>
      <c r="IK235" s="15"/>
      <c r="IL235" s="15"/>
      <c r="IM235" s="15"/>
      <c r="IN235" s="15"/>
      <c r="IO235" s="15"/>
      <c r="IP235" s="15"/>
      <c r="IQ235" s="15"/>
      <c r="IR235" s="15"/>
      <c r="IS235" s="15"/>
      <c r="IT235" s="15"/>
      <c r="IU235" s="15"/>
      <c r="IV235" s="15"/>
    </row>
    <row r="236" spans="1:256" ht="12.75">
      <c r="A236" s="15"/>
      <c r="ID236" s="15"/>
      <c r="IE236" s="15"/>
      <c r="IF236" s="15"/>
      <c r="IG236" s="15"/>
      <c r="IH236" s="15"/>
      <c r="II236" s="15"/>
      <c r="IJ236" s="15"/>
      <c r="IK236" s="15"/>
      <c r="IL236" s="15"/>
      <c r="IM236" s="15"/>
      <c r="IN236" s="15"/>
      <c r="IO236" s="15"/>
      <c r="IP236" s="15"/>
      <c r="IQ236" s="15"/>
      <c r="IR236" s="15"/>
      <c r="IS236" s="15"/>
      <c r="IT236" s="15"/>
      <c r="IU236" s="15"/>
      <c r="IV236" s="15"/>
    </row>
    <row r="237" spans="1:256" ht="12.75">
      <c r="A237" s="15"/>
      <c r="ID237" s="15"/>
      <c r="IE237" s="15"/>
      <c r="IF237" s="15"/>
      <c r="IG237" s="15"/>
      <c r="IH237" s="15"/>
      <c r="II237" s="15"/>
      <c r="IJ237" s="15"/>
      <c r="IK237" s="15"/>
      <c r="IL237" s="15"/>
      <c r="IM237" s="15"/>
      <c r="IN237" s="15"/>
      <c r="IO237" s="15"/>
      <c r="IP237" s="15"/>
      <c r="IQ237" s="15"/>
      <c r="IR237" s="15"/>
      <c r="IS237" s="15"/>
      <c r="IT237" s="15"/>
      <c r="IU237" s="15"/>
      <c r="IV237" s="15"/>
    </row>
    <row r="238" spans="1:256" ht="12.75">
      <c r="A238" s="15"/>
      <c r="ID238" s="15"/>
      <c r="IE238" s="15"/>
      <c r="IF238" s="15"/>
      <c r="IG238" s="15"/>
      <c r="IH238" s="15"/>
      <c r="II238" s="15"/>
      <c r="IJ238" s="15"/>
      <c r="IK238" s="15"/>
      <c r="IL238" s="15"/>
      <c r="IM238" s="15"/>
      <c r="IN238" s="15"/>
      <c r="IO238" s="15"/>
      <c r="IP238" s="15"/>
      <c r="IQ238" s="15"/>
      <c r="IR238" s="15"/>
      <c r="IS238" s="15"/>
      <c r="IT238" s="15"/>
      <c r="IU238" s="15"/>
      <c r="IV238" s="15"/>
    </row>
    <row r="239" spans="1:256" ht="12.75">
      <c r="A239" s="15"/>
      <c r="ID239" s="15"/>
      <c r="IE239" s="15"/>
      <c r="IF239" s="15"/>
      <c r="IG239" s="15"/>
      <c r="IH239" s="15"/>
      <c r="II239" s="15"/>
      <c r="IJ239" s="15"/>
      <c r="IK239" s="15"/>
      <c r="IL239" s="15"/>
      <c r="IM239" s="15"/>
      <c r="IN239" s="15"/>
      <c r="IO239" s="15"/>
      <c r="IP239" s="15"/>
      <c r="IQ239" s="15"/>
      <c r="IR239" s="15"/>
      <c r="IS239" s="15"/>
      <c r="IT239" s="15"/>
      <c r="IU239" s="15"/>
      <c r="IV239" s="15"/>
    </row>
    <row r="240" spans="1:256" ht="12.75">
      <c r="A240" s="15"/>
      <c r="ID240" s="15"/>
      <c r="IE240" s="15"/>
      <c r="IF240" s="15"/>
      <c r="IG240" s="15"/>
      <c r="IH240" s="15"/>
      <c r="II240" s="15"/>
      <c r="IJ240" s="15"/>
      <c r="IK240" s="15"/>
      <c r="IL240" s="15"/>
      <c r="IM240" s="15"/>
      <c r="IN240" s="15"/>
      <c r="IO240" s="15"/>
      <c r="IP240" s="15"/>
      <c r="IQ240" s="15"/>
      <c r="IR240" s="15"/>
      <c r="IS240" s="15"/>
      <c r="IT240" s="15"/>
      <c r="IU240" s="15"/>
      <c r="IV240" s="15"/>
    </row>
    <row r="241" spans="1:256" ht="12.75">
      <c r="A241" s="15"/>
      <c r="ID241" s="15"/>
      <c r="IE241" s="15"/>
      <c r="IF241" s="15"/>
      <c r="IG241" s="15"/>
      <c r="IH241" s="15"/>
      <c r="II241" s="15"/>
      <c r="IJ241" s="15"/>
      <c r="IK241" s="15"/>
      <c r="IL241" s="15"/>
      <c r="IM241" s="15"/>
      <c r="IN241" s="15"/>
      <c r="IO241" s="15"/>
      <c r="IP241" s="15"/>
      <c r="IQ241" s="15"/>
      <c r="IR241" s="15"/>
      <c r="IS241" s="15"/>
      <c r="IT241" s="15"/>
      <c r="IU241" s="15"/>
      <c r="IV241" s="15"/>
    </row>
    <row r="242" spans="1:256" ht="12.75">
      <c r="A242" s="15"/>
      <c r="ID242" s="15"/>
      <c r="IE242" s="15"/>
      <c r="IF242" s="15"/>
      <c r="IG242" s="15"/>
      <c r="IH242" s="15"/>
      <c r="II242" s="15"/>
      <c r="IJ242" s="15"/>
      <c r="IK242" s="15"/>
      <c r="IL242" s="15"/>
      <c r="IM242" s="15"/>
      <c r="IN242" s="15"/>
      <c r="IO242" s="15"/>
      <c r="IP242" s="15"/>
      <c r="IQ242" s="15"/>
      <c r="IR242" s="15"/>
      <c r="IS242" s="15"/>
      <c r="IT242" s="15"/>
      <c r="IU242" s="15"/>
      <c r="IV242" s="15"/>
    </row>
    <row r="243" spans="1:256" ht="12.75">
      <c r="A243" s="15"/>
      <c r="ID243" s="15"/>
      <c r="IE243" s="15"/>
      <c r="IF243" s="15"/>
      <c r="IG243" s="15"/>
      <c r="IH243" s="15"/>
      <c r="II243" s="15"/>
      <c r="IJ243" s="15"/>
      <c r="IK243" s="15"/>
      <c r="IL243" s="15"/>
      <c r="IM243" s="15"/>
      <c r="IN243" s="15"/>
      <c r="IO243" s="15"/>
      <c r="IP243" s="15"/>
      <c r="IQ243" s="15"/>
      <c r="IR243" s="15"/>
      <c r="IS243" s="15"/>
      <c r="IT243" s="15"/>
      <c r="IU243" s="15"/>
      <c r="IV243" s="15"/>
    </row>
    <row r="244" spans="1:256" ht="12.75">
      <c r="A244" s="15"/>
      <c r="ID244" s="15"/>
      <c r="IE244" s="15"/>
      <c r="IF244" s="15"/>
      <c r="IG244" s="15"/>
      <c r="IH244" s="15"/>
      <c r="II244" s="15"/>
      <c r="IJ244" s="15"/>
      <c r="IK244" s="15"/>
      <c r="IL244" s="15"/>
      <c r="IM244" s="15"/>
      <c r="IN244" s="15"/>
      <c r="IO244" s="15"/>
      <c r="IP244" s="15"/>
      <c r="IQ244" s="15"/>
      <c r="IR244" s="15"/>
      <c r="IS244" s="15"/>
      <c r="IT244" s="15"/>
      <c r="IU244" s="15"/>
      <c r="IV244" s="15"/>
    </row>
    <row r="245" spans="1:256" ht="12.75">
      <c r="A245" s="15"/>
      <c r="ID245" s="15"/>
      <c r="IE245" s="15"/>
      <c r="IF245" s="15"/>
      <c r="IG245" s="15"/>
      <c r="IH245" s="15"/>
      <c r="II245" s="15"/>
      <c r="IJ245" s="15"/>
      <c r="IK245" s="15"/>
      <c r="IL245" s="15"/>
      <c r="IM245" s="15"/>
      <c r="IN245" s="15"/>
      <c r="IO245" s="15"/>
      <c r="IP245" s="15"/>
      <c r="IQ245" s="15"/>
      <c r="IR245" s="15"/>
      <c r="IS245" s="15"/>
      <c r="IT245" s="15"/>
      <c r="IU245" s="15"/>
      <c r="IV245" s="15"/>
    </row>
    <row r="246" spans="1:256" ht="12.75">
      <c r="A246" s="15"/>
      <c r="ID246" s="15"/>
      <c r="IE246" s="15"/>
      <c r="IF246" s="15"/>
      <c r="IG246" s="15"/>
      <c r="IH246" s="15"/>
      <c r="II246" s="15"/>
      <c r="IJ246" s="15"/>
      <c r="IK246" s="15"/>
      <c r="IL246" s="15"/>
      <c r="IM246" s="15"/>
      <c r="IN246" s="15"/>
      <c r="IO246" s="15"/>
      <c r="IP246" s="15"/>
      <c r="IQ246" s="15"/>
      <c r="IR246" s="15"/>
      <c r="IS246" s="15"/>
      <c r="IT246" s="15"/>
      <c r="IU246" s="15"/>
      <c r="IV246" s="15"/>
    </row>
    <row r="247" spans="1:256" ht="12.75">
      <c r="A247" s="15"/>
      <c r="ID247" s="15"/>
      <c r="IE247" s="15"/>
      <c r="IF247" s="15"/>
      <c r="IG247" s="15"/>
      <c r="IH247" s="15"/>
      <c r="II247" s="15"/>
      <c r="IJ247" s="15"/>
      <c r="IK247" s="15"/>
      <c r="IL247" s="15"/>
      <c r="IM247" s="15"/>
      <c r="IN247" s="15"/>
      <c r="IO247" s="15"/>
      <c r="IP247" s="15"/>
      <c r="IQ247" s="15"/>
      <c r="IR247" s="15"/>
      <c r="IS247" s="15"/>
      <c r="IT247" s="15"/>
      <c r="IU247" s="15"/>
      <c r="IV247" s="15"/>
    </row>
    <row r="248" spans="1:256" ht="12.75">
      <c r="A248" s="15"/>
      <c r="ID248" s="15"/>
      <c r="IE248" s="15"/>
      <c r="IF248" s="15"/>
      <c r="IG248" s="15"/>
      <c r="IH248" s="15"/>
      <c r="II248" s="15"/>
      <c r="IJ248" s="15"/>
      <c r="IK248" s="15"/>
      <c r="IL248" s="15"/>
      <c r="IM248" s="15"/>
      <c r="IN248" s="15"/>
      <c r="IO248" s="15"/>
      <c r="IP248" s="15"/>
      <c r="IQ248" s="15"/>
      <c r="IR248" s="15"/>
      <c r="IS248" s="15"/>
      <c r="IT248" s="15"/>
      <c r="IU248" s="15"/>
      <c r="IV248" s="15"/>
    </row>
    <row r="249" spans="1:256" ht="12.75">
      <c r="A249" s="15"/>
      <c r="ID249" s="15"/>
      <c r="IE249" s="15"/>
      <c r="IF249" s="15"/>
      <c r="IG249" s="15"/>
      <c r="IH249" s="15"/>
      <c r="II249" s="15"/>
      <c r="IJ249" s="15"/>
      <c r="IK249" s="15"/>
      <c r="IL249" s="15"/>
      <c r="IM249" s="15"/>
      <c r="IN249" s="15"/>
      <c r="IO249" s="15"/>
      <c r="IP249" s="15"/>
      <c r="IQ249" s="15"/>
      <c r="IR249" s="15"/>
      <c r="IS249" s="15"/>
      <c r="IT249" s="15"/>
      <c r="IU249" s="15"/>
      <c r="IV249" s="15"/>
    </row>
    <row r="250" spans="1:256" ht="12.75">
      <c r="A250" s="15"/>
      <c r="ID250" s="15"/>
      <c r="IE250" s="15"/>
      <c r="IF250" s="15"/>
      <c r="IG250" s="15"/>
      <c r="IH250" s="15"/>
      <c r="II250" s="15"/>
      <c r="IJ250" s="15"/>
      <c r="IK250" s="15"/>
      <c r="IL250" s="15"/>
      <c r="IM250" s="15"/>
      <c r="IN250" s="15"/>
      <c r="IO250" s="15"/>
      <c r="IP250" s="15"/>
      <c r="IQ250" s="15"/>
      <c r="IR250" s="15"/>
      <c r="IS250" s="15"/>
      <c r="IT250" s="15"/>
      <c r="IU250" s="15"/>
      <c r="IV250" s="15"/>
    </row>
    <row r="251" spans="1:256" ht="12.75">
      <c r="A251" s="15"/>
      <c r="ID251" s="15"/>
      <c r="IE251" s="15"/>
      <c r="IF251" s="15"/>
      <c r="IG251" s="15"/>
      <c r="IH251" s="15"/>
      <c r="II251" s="15"/>
      <c r="IJ251" s="15"/>
      <c r="IK251" s="15"/>
      <c r="IL251" s="15"/>
      <c r="IM251" s="15"/>
      <c r="IN251" s="15"/>
      <c r="IO251" s="15"/>
      <c r="IP251" s="15"/>
      <c r="IQ251" s="15"/>
      <c r="IR251" s="15"/>
      <c r="IS251" s="15"/>
      <c r="IT251" s="15"/>
      <c r="IU251" s="15"/>
      <c r="IV251" s="15"/>
    </row>
    <row r="252" spans="1:256" ht="12.75">
      <c r="A252" s="15"/>
      <c r="ID252" s="15"/>
      <c r="IE252" s="15"/>
      <c r="IF252" s="15"/>
      <c r="IG252" s="15"/>
      <c r="IH252" s="15"/>
      <c r="II252" s="15"/>
      <c r="IJ252" s="15"/>
      <c r="IK252" s="15"/>
      <c r="IL252" s="15"/>
      <c r="IM252" s="15"/>
      <c r="IN252" s="15"/>
      <c r="IO252" s="15"/>
      <c r="IP252" s="15"/>
      <c r="IQ252" s="15"/>
      <c r="IR252" s="15"/>
      <c r="IS252" s="15"/>
      <c r="IT252" s="15"/>
      <c r="IU252" s="15"/>
      <c r="IV252" s="15"/>
    </row>
    <row r="253" spans="1:256" ht="12.75">
      <c r="A253" s="15"/>
      <c r="ID253" s="15"/>
      <c r="IE253" s="15"/>
      <c r="IF253" s="15"/>
      <c r="IG253" s="15"/>
      <c r="IH253" s="15"/>
      <c r="II253" s="15"/>
      <c r="IJ253" s="15"/>
      <c r="IK253" s="15"/>
      <c r="IL253" s="15"/>
      <c r="IM253" s="15"/>
      <c r="IN253" s="15"/>
      <c r="IO253" s="15"/>
      <c r="IP253" s="15"/>
      <c r="IQ253" s="15"/>
      <c r="IR253" s="15"/>
      <c r="IS253" s="15"/>
      <c r="IT253" s="15"/>
      <c r="IU253" s="15"/>
      <c r="IV253" s="15"/>
    </row>
    <row r="254" spans="1:256" ht="12.75">
      <c r="A254" s="15"/>
      <c r="ID254" s="15"/>
      <c r="IE254" s="15"/>
      <c r="IF254" s="15"/>
      <c r="IG254" s="15"/>
      <c r="IH254" s="15"/>
      <c r="II254" s="15"/>
      <c r="IJ254" s="15"/>
      <c r="IK254" s="15"/>
      <c r="IL254" s="15"/>
      <c r="IM254" s="15"/>
      <c r="IN254" s="15"/>
      <c r="IO254" s="15"/>
      <c r="IP254" s="15"/>
      <c r="IQ254" s="15"/>
      <c r="IR254" s="15"/>
      <c r="IS254" s="15"/>
      <c r="IT254" s="15"/>
      <c r="IU254" s="15"/>
      <c r="IV254" s="15"/>
    </row>
    <row r="255" spans="1:256" ht="12.75">
      <c r="A255" s="15"/>
      <c r="ID255" s="15"/>
      <c r="IE255" s="15"/>
      <c r="IF255" s="15"/>
      <c r="IG255" s="15"/>
      <c r="IH255" s="15"/>
      <c r="II255" s="15"/>
      <c r="IJ255" s="15"/>
      <c r="IK255" s="15"/>
      <c r="IL255" s="15"/>
      <c r="IM255" s="15"/>
      <c r="IN255" s="15"/>
      <c r="IO255" s="15"/>
      <c r="IP255" s="15"/>
      <c r="IQ255" s="15"/>
      <c r="IR255" s="15"/>
      <c r="IS255" s="15"/>
      <c r="IT255" s="15"/>
      <c r="IU255" s="15"/>
      <c r="IV255" s="15"/>
    </row>
    <row r="256" spans="1:256" ht="12.75">
      <c r="A256" s="15"/>
      <c r="ID256" s="15"/>
      <c r="IE256" s="15"/>
      <c r="IF256" s="15"/>
      <c r="IG256" s="15"/>
      <c r="IH256" s="15"/>
      <c r="II256" s="15"/>
      <c r="IJ256" s="15"/>
      <c r="IK256" s="15"/>
      <c r="IL256" s="15"/>
      <c r="IM256" s="15"/>
      <c r="IN256" s="15"/>
      <c r="IO256" s="15"/>
      <c r="IP256" s="15"/>
      <c r="IQ256" s="15"/>
      <c r="IR256" s="15"/>
      <c r="IS256" s="15"/>
      <c r="IT256" s="15"/>
      <c r="IU256" s="15"/>
      <c r="IV256" s="15"/>
    </row>
    <row r="257" spans="1:256" ht="12.75">
      <c r="A257" s="15"/>
      <c r="ID257" s="15"/>
      <c r="IE257" s="15"/>
      <c r="IF257" s="15"/>
      <c r="IG257" s="15"/>
      <c r="IH257" s="15"/>
      <c r="II257" s="15"/>
      <c r="IJ257" s="15"/>
      <c r="IK257" s="15"/>
      <c r="IL257" s="15"/>
      <c r="IM257" s="15"/>
      <c r="IN257" s="15"/>
      <c r="IO257" s="15"/>
      <c r="IP257" s="15"/>
      <c r="IQ257" s="15"/>
      <c r="IR257" s="15"/>
      <c r="IS257" s="15"/>
      <c r="IT257" s="15"/>
      <c r="IU257" s="15"/>
      <c r="IV257" s="15"/>
    </row>
    <row r="258" spans="1:256" ht="12.75">
      <c r="A258" s="15"/>
      <c r="ID258" s="15"/>
      <c r="IE258" s="15"/>
      <c r="IF258" s="15"/>
      <c r="IG258" s="15"/>
      <c r="IH258" s="15"/>
      <c r="II258" s="15"/>
      <c r="IJ258" s="15"/>
      <c r="IK258" s="15"/>
      <c r="IL258" s="15"/>
      <c r="IM258" s="15"/>
      <c r="IN258" s="15"/>
      <c r="IO258" s="15"/>
      <c r="IP258" s="15"/>
      <c r="IQ258" s="15"/>
      <c r="IR258" s="15"/>
      <c r="IS258" s="15"/>
      <c r="IT258" s="15"/>
      <c r="IU258" s="15"/>
      <c r="IV258" s="15"/>
    </row>
    <row r="259" spans="1:256" ht="12.75">
      <c r="A259" s="15"/>
      <c r="ID259" s="15"/>
      <c r="IE259" s="15"/>
      <c r="IF259" s="15"/>
      <c r="IG259" s="15"/>
      <c r="IH259" s="15"/>
      <c r="II259" s="15"/>
      <c r="IJ259" s="15"/>
      <c r="IK259" s="15"/>
      <c r="IL259" s="15"/>
      <c r="IM259" s="15"/>
      <c r="IN259" s="15"/>
      <c r="IO259" s="15"/>
      <c r="IP259" s="15"/>
      <c r="IQ259" s="15"/>
      <c r="IR259" s="15"/>
      <c r="IS259" s="15"/>
      <c r="IT259" s="15"/>
      <c r="IU259" s="15"/>
      <c r="IV259" s="15"/>
    </row>
    <row r="260" spans="1:256" ht="12.75">
      <c r="A260" s="15"/>
      <c r="ID260" s="15"/>
      <c r="IE260" s="15"/>
      <c r="IF260" s="15"/>
      <c r="IG260" s="15"/>
      <c r="IH260" s="15"/>
      <c r="II260" s="15"/>
      <c r="IJ260" s="15"/>
      <c r="IK260" s="15"/>
      <c r="IL260" s="15"/>
      <c r="IM260" s="15"/>
      <c r="IN260" s="15"/>
      <c r="IO260" s="15"/>
      <c r="IP260" s="15"/>
      <c r="IQ260" s="15"/>
      <c r="IR260" s="15"/>
      <c r="IS260" s="15"/>
      <c r="IT260" s="15"/>
      <c r="IU260" s="15"/>
      <c r="IV260" s="15"/>
    </row>
    <row r="261" spans="1:256" ht="12.75">
      <c r="A261" s="15"/>
      <c r="ID261" s="15"/>
      <c r="IE261" s="15"/>
      <c r="IF261" s="15"/>
      <c r="IG261" s="15"/>
      <c r="IH261" s="15"/>
      <c r="II261" s="15"/>
      <c r="IJ261" s="15"/>
      <c r="IK261" s="15"/>
      <c r="IL261" s="15"/>
      <c r="IM261" s="15"/>
      <c r="IN261" s="15"/>
      <c r="IO261" s="15"/>
      <c r="IP261" s="15"/>
      <c r="IQ261" s="15"/>
      <c r="IR261" s="15"/>
      <c r="IS261" s="15"/>
      <c r="IT261" s="15"/>
      <c r="IU261" s="15"/>
      <c r="IV261" s="15"/>
    </row>
    <row r="262" spans="1:256" ht="12.75">
      <c r="A262" s="15"/>
      <c r="ID262" s="15"/>
      <c r="IE262" s="15"/>
      <c r="IF262" s="15"/>
      <c r="IG262" s="15"/>
      <c r="IH262" s="15"/>
      <c r="II262" s="15"/>
      <c r="IJ262" s="15"/>
      <c r="IK262" s="15"/>
      <c r="IL262" s="15"/>
      <c r="IM262" s="15"/>
      <c r="IN262" s="15"/>
      <c r="IO262" s="15"/>
      <c r="IP262" s="15"/>
      <c r="IQ262" s="15"/>
      <c r="IR262" s="15"/>
      <c r="IS262" s="15"/>
      <c r="IT262" s="15"/>
      <c r="IU262" s="15"/>
      <c r="IV262" s="15"/>
    </row>
    <row r="263" spans="1:256" ht="12.75">
      <c r="A263" s="15"/>
      <c r="ID263" s="15"/>
      <c r="IE263" s="15"/>
      <c r="IF263" s="15"/>
      <c r="IG263" s="15"/>
      <c r="IH263" s="15"/>
      <c r="II263" s="15"/>
      <c r="IJ263" s="15"/>
      <c r="IK263" s="15"/>
      <c r="IL263" s="15"/>
      <c r="IM263" s="15"/>
      <c r="IN263" s="15"/>
      <c r="IO263" s="15"/>
      <c r="IP263" s="15"/>
      <c r="IQ263" s="15"/>
      <c r="IR263" s="15"/>
      <c r="IS263" s="15"/>
      <c r="IT263" s="15"/>
      <c r="IU263" s="15"/>
      <c r="IV263" s="15"/>
    </row>
    <row r="264" spans="1:256" ht="12.75">
      <c r="A264" s="15"/>
      <c r="ID264" s="15"/>
      <c r="IE264" s="15"/>
      <c r="IF264" s="15"/>
      <c r="IG264" s="15"/>
      <c r="IH264" s="15"/>
      <c r="II264" s="15"/>
      <c r="IJ264" s="15"/>
      <c r="IK264" s="15"/>
      <c r="IL264" s="15"/>
      <c r="IM264" s="15"/>
      <c r="IN264" s="15"/>
      <c r="IO264" s="15"/>
      <c r="IP264" s="15"/>
      <c r="IQ264" s="15"/>
      <c r="IR264" s="15"/>
      <c r="IS264" s="15"/>
      <c r="IT264" s="15"/>
      <c r="IU264" s="15"/>
      <c r="IV264" s="15"/>
    </row>
    <row r="265" spans="1:256" ht="12.75">
      <c r="A265" s="15"/>
      <c r="ID265" s="15"/>
      <c r="IE265" s="15"/>
      <c r="IF265" s="15"/>
      <c r="IG265" s="15"/>
      <c r="IH265" s="15"/>
      <c r="II265" s="15"/>
      <c r="IJ265" s="15"/>
      <c r="IK265" s="15"/>
      <c r="IL265" s="15"/>
      <c r="IM265" s="15"/>
      <c r="IN265" s="15"/>
      <c r="IO265" s="15"/>
      <c r="IP265" s="15"/>
      <c r="IQ265" s="15"/>
      <c r="IR265" s="15"/>
      <c r="IS265" s="15"/>
      <c r="IT265" s="15"/>
      <c r="IU265" s="15"/>
      <c r="IV265" s="15"/>
    </row>
    <row r="266" spans="1:256" ht="12.75">
      <c r="A266" s="15"/>
      <c r="ID266" s="15"/>
      <c r="IE266" s="15"/>
      <c r="IF266" s="15"/>
      <c r="IG266" s="15"/>
      <c r="IH266" s="15"/>
      <c r="II266" s="15"/>
      <c r="IJ266" s="15"/>
      <c r="IK266" s="15"/>
      <c r="IL266" s="15"/>
      <c r="IM266" s="15"/>
      <c r="IN266" s="15"/>
      <c r="IO266" s="15"/>
      <c r="IP266" s="15"/>
      <c r="IQ266" s="15"/>
      <c r="IR266" s="15"/>
      <c r="IS266" s="15"/>
      <c r="IT266" s="15"/>
      <c r="IU266" s="15"/>
      <c r="IV266" s="15"/>
    </row>
    <row r="267" spans="1:256" ht="12.75">
      <c r="A267" s="15"/>
      <c r="ID267" s="15"/>
      <c r="IE267" s="15"/>
      <c r="IF267" s="15"/>
      <c r="IG267" s="15"/>
      <c r="IH267" s="15"/>
      <c r="II267" s="15"/>
      <c r="IJ267" s="15"/>
      <c r="IK267" s="15"/>
      <c r="IL267" s="15"/>
      <c r="IM267" s="15"/>
      <c r="IN267" s="15"/>
      <c r="IO267" s="15"/>
      <c r="IP267" s="15"/>
      <c r="IQ267" s="15"/>
      <c r="IR267" s="15"/>
      <c r="IS267" s="15"/>
      <c r="IT267" s="15"/>
      <c r="IU267" s="15"/>
      <c r="IV267" s="15"/>
    </row>
    <row r="268" spans="1:256" ht="12.75">
      <c r="A268" s="15"/>
      <c r="ID268" s="15"/>
      <c r="IE268" s="15"/>
      <c r="IF268" s="15"/>
      <c r="IG268" s="15"/>
      <c r="IH268" s="15"/>
      <c r="II268" s="15"/>
      <c r="IJ268" s="15"/>
      <c r="IK268" s="15"/>
      <c r="IL268" s="15"/>
      <c r="IM268" s="15"/>
      <c r="IN268" s="15"/>
      <c r="IO268" s="15"/>
      <c r="IP268" s="15"/>
      <c r="IQ268" s="15"/>
      <c r="IR268" s="15"/>
      <c r="IS268" s="15"/>
      <c r="IT268" s="15"/>
      <c r="IU268" s="15"/>
      <c r="IV268" s="15"/>
    </row>
    <row r="269" spans="1:256" ht="12.75">
      <c r="A269" s="15"/>
      <c r="ID269" s="15"/>
      <c r="IE269" s="15"/>
      <c r="IF269" s="15"/>
      <c r="IG269" s="15"/>
      <c r="IH269" s="15"/>
      <c r="II269" s="15"/>
      <c r="IJ269" s="15"/>
      <c r="IK269" s="15"/>
      <c r="IL269" s="15"/>
      <c r="IM269" s="15"/>
      <c r="IN269" s="15"/>
      <c r="IO269" s="15"/>
      <c r="IP269" s="15"/>
      <c r="IQ269" s="15"/>
      <c r="IR269" s="15"/>
      <c r="IS269" s="15"/>
      <c r="IT269" s="15"/>
      <c r="IU269" s="15"/>
      <c r="IV269" s="15"/>
    </row>
    <row r="270" spans="1:256" ht="12.75">
      <c r="A270" s="15"/>
      <c r="ID270" s="15"/>
      <c r="IE270" s="15"/>
      <c r="IF270" s="15"/>
      <c r="IG270" s="15"/>
      <c r="IH270" s="15"/>
      <c r="II270" s="15"/>
      <c r="IJ270" s="15"/>
      <c r="IK270" s="15"/>
      <c r="IL270" s="15"/>
      <c r="IM270" s="15"/>
      <c r="IN270" s="15"/>
      <c r="IO270" s="15"/>
      <c r="IP270" s="15"/>
      <c r="IQ270" s="15"/>
      <c r="IR270" s="15"/>
      <c r="IS270" s="15"/>
      <c r="IT270" s="15"/>
      <c r="IU270" s="15"/>
      <c r="IV270" s="15"/>
    </row>
    <row r="271" spans="1:256" ht="12.75">
      <c r="A271" s="15"/>
      <c r="ID271" s="15"/>
      <c r="IE271" s="15"/>
      <c r="IF271" s="15"/>
      <c r="IG271" s="15"/>
      <c r="IH271" s="15"/>
      <c r="II271" s="15"/>
      <c r="IJ271" s="15"/>
      <c r="IK271" s="15"/>
      <c r="IL271" s="15"/>
      <c r="IM271" s="15"/>
      <c r="IN271" s="15"/>
      <c r="IO271" s="15"/>
      <c r="IP271" s="15"/>
      <c r="IQ271" s="15"/>
      <c r="IR271" s="15"/>
      <c r="IS271" s="15"/>
      <c r="IT271" s="15"/>
      <c r="IU271" s="15"/>
      <c r="IV271" s="15"/>
    </row>
    <row r="272" spans="1:256" ht="12.75">
      <c r="A272" s="15"/>
      <c r="ID272" s="15"/>
      <c r="IE272" s="15"/>
      <c r="IF272" s="15"/>
      <c r="IG272" s="15"/>
      <c r="IH272" s="15"/>
      <c r="II272" s="15"/>
      <c r="IJ272" s="15"/>
      <c r="IK272" s="15"/>
      <c r="IL272" s="15"/>
      <c r="IM272" s="15"/>
      <c r="IN272" s="15"/>
      <c r="IO272" s="15"/>
      <c r="IP272" s="15"/>
      <c r="IQ272" s="15"/>
      <c r="IR272" s="15"/>
      <c r="IS272" s="15"/>
      <c r="IT272" s="15"/>
      <c r="IU272" s="15"/>
      <c r="IV272" s="15"/>
    </row>
    <row r="273" spans="1:256" ht="12.75">
      <c r="A273" s="15"/>
      <c r="ID273" s="15"/>
      <c r="IE273" s="15"/>
      <c r="IF273" s="15"/>
      <c r="IG273" s="15"/>
      <c r="IH273" s="15"/>
      <c r="II273" s="15"/>
      <c r="IJ273" s="15"/>
      <c r="IK273" s="15"/>
      <c r="IL273" s="15"/>
      <c r="IM273" s="15"/>
      <c r="IN273" s="15"/>
      <c r="IO273" s="15"/>
      <c r="IP273" s="15"/>
      <c r="IQ273" s="15"/>
      <c r="IR273" s="15"/>
      <c r="IS273" s="15"/>
      <c r="IT273" s="15"/>
      <c r="IU273" s="15"/>
      <c r="IV273" s="15"/>
    </row>
    <row r="274" spans="1:256" ht="12.75">
      <c r="A274" s="15"/>
      <c r="ID274" s="15"/>
      <c r="IE274" s="15"/>
      <c r="IF274" s="15"/>
      <c r="IG274" s="15"/>
      <c r="IH274" s="15"/>
      <c r="II274" s="15"/>
      <c r="IJ274" s="15"/>
      <c r="IK274" s="15"/>
      <c r="IL274" s="15"/>
      <c r="IM274" s="15"/>
      <c r="IN274" s="15"/>
      <c r="IO274" s="15"/>
      <c r="IP274" s="15"/>
      <c r="IQ274" s="15"/>
      <c r="IR274" s="15"/>
      <c r="IS274" s="15"/>
      <c r="IT274" s="15"/>
      <c r="IU274" s="15"/>
      <c r="IV274" s="15"/>
    </row>
    <row r="275" spans="1:256" ht="12.75">
      <c r="A275" s="15"/>
      <c r="ID275" s="15"/>
      <c r="IE275" s="15"/>
      <c r="IF275" s="15"/>
      <c r="IG275" s="15"/>
      <c r="IH275" s="15"/>
      <c r="II275" s="15"/>
      <c r="IJ275" s="15"/>
      <c r="IK275" s="15"/>
      <c r="IL275" s="15"/>
      <c r="IM275" s="15"/>
      <c r="IN275" s="15"/>
      <c r="IO275" s="15"/>
      <c r="IP275" s="15"/>
      <c r="IQ275" s="15"/>
      <c r="IR275" s="15"/>
      <c r="IS275" s="15"/>
      <c r="IT275" s="15"/>
      <c r="IU275" s="15"/>
      <c r="IV275" s="15"/>
    </row>
    <row r="276" spans="1:256" ht="12.75">
      <c r="A276" s="15"/>
      <c r="ID276" s="15"/>
      <c r="IE276" s="15"/>
      <c r="IF276" s="15"/>
      <c r="IG276" s="15"/>
      <c r="IH276" s="15"/>
      <c r="II276" s="15"/>
      <c r="IJ276" s="15"/>
      <c r="IK276" s="15"/>
      <c r="IL276" s="15"/>
      <c r="IM276" s="15"/>
      <c r="IN276" s="15"/>
      <c r="IO276" s="15"/>
      <c r="IP276" s="15"/>
      <c r="IQ276" s="15"/>
      <c r="IR276" s="15"/>
      <c r="IS276" s="15"/>
      <c r="IT276" s="15"/>
      <c r="IU276" s="15"/>
      <c r="IV276" s="15"/>
    </row>
    <row r="277" spans="1:256" ht="12.75">
      <c r="A277" s="15"/>
      <c r="ID277" s="15"/>
      <c r="IE277" s="15"/>
      <c r="IF277" s="15"/>
      <c r="IG277" s="15"/>
      <c r="IH277" s="15"/>
      <c r="II277" s="15"/>
      <c r="IJ277" s="15"/>
      <c r="IK277" s="15"/>
      <c r="IL277" s="15"/>
      <c r="IM277" s="15"/>
      <c r="IN277" s="15"/>
      <c r="IO277" s="15"/>
      <c r="IP277" s="15"/>
      <c r="IQ277" s="15"/>
      <c r="IR277" s="15"/>
      <c r="IS277" s="15"/>
      <c r="IT277" s="15"/>
      <c r="IU277" s="15"/>
      <c r="IV277" s="15"/>
    </row>
    <row r="278" spans="1:256" ht="12.75">
      <c r="A278" s="15"/>
      <c r="ID278" s="15"/>
      <c r="IE278" s="15"/>
      <c r="IF278" s="15"/>
      <c r="IG278" s="15"/>
      <c r="IH278" s="15"/>
      <c r="II278" s="15"/>
      <c r="IJ278" s="15"/>
      <c r="IK278" s="15"/>
      <c r="IL278" s="15"/>
      <c r="IM278" s="15"/>
      <c r="IN278" s="15"/>
      <c r="IO278" s="15"/>
      <c r="IP278" s="15"/>
      <c r="IQ278" s="15"/>
      <c r="IR278" s="15"/>
      <c r="IS278" s="15"/>
      <c r="IT278" s="15"/>
      <c r="IU278" s="15"/>
      <c r="IV278" s="15"/>
    </row>
    <row r="279" spans="1:256" ht="12.75">
      <c r="A279" s="15"/>
      <c r="ID279" s="15"/>
      <c r="IE279" s="15"/>
      <c r="IF279" s="15"/>
      <c r="IG279" s="15"/>
      <c r="IH279" s="15"/>
      <c r="II279" s="15"/>
      <c r="IJ279" s="15"/>
      <c r="IK279" s="15"/>
      <c r="IL279" s="15"/>
      <c r="IM279" s="15"/>
      <c r="IN279" s="15"/>
      <c r="IO279" s="15"/>
      <c r="IP279" s="15"/>
      <c r="IQ279" s="15"/>
      <c r="IR279" s="15"/>
      <c r="IS279" s="15"/>
      <c r="IT279" s="15"/>
      <c r="IU279" s="15"/>
      <c r="IV279" s="15"/>
    </row>
    <row r="280" spans="1:256" ht="12.75">
      <c r="A280" s="15"/>
      <c r="ID280" s="15"/>
      <c r="IE280" s="15"/>
      <c r="IF280" s="15"/>
      <c r="IG280" s="15"/>
      <c r="IH280" s="15"/>
      <c r="II280" s="15"/>
      <c r="IJ280" s="15"/>
      <c r="IK280" s="15"/>
      <c r="IL280" s="15"/>
      <c r="IM280" s="15"/>
      <c r="IN280" s="15"/>
      <c r="IO280" s="15"/>
      <c r="IP280" s="15"/>
      <c r="IQ280" s="15"/>
      <c r="IR280" s="15"/>
      <c r="IS280" s="15"/>
      <c r="IT280" s="15"/>
      <c r="IU280" s="15"/>
      <c r="IV280" s="15"/>
    </row>
    <row r="281" spans="1:256" ht="12.75">
      <c r="A281" s="15"/>
      <c r="ID281" s="15"/>
      <c r="IE281" s="15"/>
      <c r="IF281" s="15"/>
      <c r="IG281" s="15"/>
      <c r="IH281" s="15"/>
      <c r="II281" s="15"/>
      <c r="IJ281" s="15"/>
      <c r="IK281" s="15"/>
      <c r="IL281" s="15"/>
      <c r="IM281" s="15"/>
      <c r="IN281" s="15"/>
      <c r="IO281" s="15"/>
      <c r="IP281" s="15"/>
      <c r="IQ281" s="15"/>
      <c r="IR281" s="15"/>
      <c r="IS281" s="15"/>
      <c r="IT281" s="15"/>
      <c r="IU281" s="15"/>
      <c r="IV281" s="15"/>
    </row>
    <row r="282" spans="1:256" ht="12.75">
      <c r="A282" s="15"/>
      <c r="ID282" s="15"/>
      <c r="IE282" s="15"/>
      <c r="IF282" s="15"/>
      <c r="IG282" s="15"/>
      <c r="IH282" s="15"/>
      <c r="II282" s="15"/>
      <c r="IJ282" s="15"/>
      <c r="IK282" s="15"/>
      <c r="IL282" s="15"/>
      <c r="IM282" s="15"/>
      <c r="IN282" s="15"/>
      <c r="IO282" s="15"/>
      <c r="IP282" s="15"/>
      <c r="IQ282" s="15"/>
      <c r="IR282" s="15"/>
      <c r="IS282" s="15"/>
      <c r="IT282" s="15"/>
      <c r="IU282" s="15"/>
      <c r="IV282" s="15"/>
    </row>
    <row r="283" spans="1:256" ht="12.75">
      <c r="A283" s="15"/>
      <c r="ID283" s="15"/>
      <c r="IE283" s="15"/>
      <c r="IF283" s="15"/>
      <c r="IG283" s="15"/>
      <c r="IH283" s="15"/>
      <c r="II283" s="15"/>
      <c r="IJ283" s="15"/>
      <c r="IK283" s="15"/>
      <c r="IL283" s="15"/>
      <c r="IM283" s="15"/>
      <c r="IN283" s="15"/>
      <c r="IO283" s="15"/>
      <c r="IP283" s="15"/>
      <c r="IQ283" s="15"/>
      <c r="IR283" s="15"/>
      <c r="IS283" s="15"/>
      <c r="IT283" s="15"/>
      <c r="IU283" s="15"/>
      <c r="IV283" s="15"/>
    </row>
    <row r="284" spans="1:256" ht="12.75">
      <c r="A284" s="15"/>
      <c r="ID284" s="15"/>
      <c r="IE284" s="15"/>
      <c r="IF284" s="15"/>
      <c r="IG284" s="15"/>
      <c r="IH284" s="15"/>
      <c r="II284" s="15"/>
      <c r="IJ284" s="15"/>
      <c r="IK284" s="15"/>
      <c r="IL284" s="15"/>
      <c r="IM284" s="15"/>
      <c r="IN284" s="15"/>
      <c r="IO284" s="15"/>
      <c r="IP284" s="15"/>
      <c r="IQ284" s="15"/>
      <c r="IR284" s="15"/>
      <c r="IS284" s="15"/>
      <c r="IT284" s="15"/>
      <c r="IU284" s="15"/>
      <c r="IV284" s="15"/>
    </row>
    <row r="285" spans="1:256" ht="12.75">
      <c r="A285" s="15"/>
      <c r="ID285" s="15"/>
      <c r="IE285" s="15"/>
      <c r="IF285" s="15"/>
      <c r="IG285" s="15"/>
      <c r="IH285" s="15"/>
      <c r="II285" s="15"/>
      <c r="IJ285" s="15"/>
      <c r="IK285" s="15"/>
      <c r="IL285" s="15"/>
      <c r="IM285" s="15"/>
      <c r="IN285" s="15"/>
      <c r="IO285" s="15"/>
      <c r="IP285" s="15"/>
      <c r="IQ285" s="15"/>
      <c r="IR285" s="15"/>
      <c r="IS285" s="15"/>
      <c r="IT285" s="15"/>
      <c r="IU285" s="15"/>
      <c r="IV285" s="15"/>
    </row>
    <row r="286" spans="1:256" ht="12.75">
      <c r="A286" s="15"/>
      <c r="ID286" s="15"/>
      <c r="IE286" s="15"/>
      <c r="IF286" s="15"/>
      <c r="IG286" s="15"/>
      <c r="IH286" s="15"/>
      <c r="II286" s="15"/>
      <c r="IJ286" s="15"/>
      <c r="IK286" s="15"/>
      <c r="IL286" s="15"/>
      <c r="IM286" s="15"/>
      <c r="IN286" s="15"/>
      <c r="IO286" s="15"/>
      <c r="IP286" s="15"/>
      <c r="IQ286" s="15"/>
      <c r="IR286" s="15"/>
      <c r="IS286" s="15"/>
      <c r="IT286" s="15"/>
      <c r="IU286" s="15"/>
      <c r="IV286" s="15"/>
    </row>
    <row r="287" spans="1:256" ht="12.75">
      <c r="A287" s="15"/>
      <c r="ID287" s="15"/>
      <c r="IE287" s="15"/>
      <c r="IF287" s="15"/>
      <c r="IG287" s="15"/>
      <c r="IH287" s="15"/>
      <c r="II287" s="15"/>
      <c r="IJ287" s="15"/>
      <c r="IK287" s="15"/>
      <c r="IL287" s="15"/>
      <c r="IM287" s="15"/>
      <c r="IN287" s="15"/>
      <c r="IO287" s="15"/>
      <c r="IP287" s="15"/>
      <c r="IQ287" s="15"/>
      <c r="IR287" s="15"/>
      <c r="IS287" s="15"/>
      <c r="IT287" s="15"/>
      <c r="IU287" s="15"/>
      <c r="IV287" s="15"/>
    </row>
    <row r="288" spans="1:256" ht="12.75">
      <c r="A288" s="15"/>
      <c r="ID288" s="15"/>
      <c r="IE288" s="15"/>
      <c r="IF288" s="15"/>
      <c r="IG288" s="15"/>
      <c r="IH288" s="15"/>
      <c r="II288" s="15"/>
      <c r="IJ288" s="15"/>
      <c r="IK288" s="15"/>
      <c r="IL288" s="15"/>
      <c r="IM288" s="15"/>
      <c r="IN288" s="15"/>
      <c r="IO288" s="15"/>
      <c r="IP288" s="15"/>
      <c r="IQ288" s="15"/>
      <c r="IR288" s="15"/>
      <c r="IS288" s="15"/>
      <c r="IT288" s="15"/>
      <c r="IU288" s="15"/>
      <c r="IV288" s="15"/>
    </row>
    <row r="289" spans="1:256" ht="12.75">
      <c r="A289" s="15"/>
      <c r="ID289" s="15"/>
      <c r="IE289" s="15"/>
      <c r="IF289" s="15"/>
      <c r="IG289" s="15"/>
      <c r="IH289" s="15"/>
      <c r="II289" s="15"/>
      <c r="IJ289" s="15"/>
      <c r="IK289" s="15"/>
      <c r="IL289" s="15"/>
      <c r="IM289" s="15"/>
      <c r="IN289" s="15"/>
      <c r="IO289" s="15"/>
      <c r="IP289" s="15"/>
      <c r="IQ289" s="15"/>
      <c r="IR289" s="15"/>
      <c r="IS289" s="15"/>
      <c r="IT289" s="15"/>
      <c r="IU289" s="15"/>
      <c r="IV289" s="15"/>
    </row>
    <row r="290" spans="1:256" ht="12.75">
      <c r="A290" s="15"/>
      <c r="ID290" s="15"/>
      <c r="IE290" s="15"/>
      <c r="IF290" s="15"/>
      <c r="IG290" s="15"/>
      <c r="IH290" s="15"/>
      <c r="II290" s="15"/>
      <c r="IJ290" s="15"/>
      <c r="IK290" s="15"/>
      <c r="IL290" s="15"/>
      <c r="IM290" s="15"/>
      <c r="IN290" s="15"/>
      <c r="IO290" s="15"/>
      <c r="IP290" s="15"/>
      <c r="IQ290" s="15"/>
      <c r="IR290" s="15"/>
      <c r="IS290" s="15"/>
      <c r="IT290" s="15"/>
      <c r="IU290" s="15"/>
      <c r="IV290" s="15"/>
    </row>
    <row r="291" spans="1:256" ht="12.75">
      <c r="A291" s="15"/>
      <c r="ID291" s="15"/>
      <c r="IE291" s="15"/>
      <c r="IF291" s="15"/>
      <c r="IG291" s="15"/>
      <c r="IH291" s="15"/>
      <c r="II291" s="15"/>
      <c r="IJ291" s="15"/>
      <c r="IK291" s="15"/>
      <c r="IL291" s="15"/>
      <c r="IM291" s="15"/>
      <c r="IN291" s="15"/>
      <c r="IO291" s="15"/>
      <c r="IP291" s="15"/>
      <c r="IQ291" s="15"/>
      <c r="IR291" s="15"/>
      <c r="IS291" s="15"/>
      <c r="IT291" s="15"/>
      <c r="IU291" s="15"/>
      <c r="IV291" s="15"/>
    </row>
    <row r="292" spans="1:256" ht="12.75">
      <c r="A292" s="15"/>
      <c r="ID292" s="15"/>
      <c r="IE292" s="15"/>
      <c r="IF292" s="15"/>
      <c r="IG292" s="15"/>
      <c r="IH292" s="15"/>
      <c r="II292" s="15"/>
      <c r="IJ292" s="15"/>
      <c r="IK292" s="15"/>
      <c r="IL292" s="15"/>
      <c r="IM292" s="15"/>
      <c r="IN292" s="15"/>
      <c r="IO292" s="15"/>
      <c r="IP292" s="15"/>
      <c r="IQ292" s="15"/>
      <c r="IR292" s="15"/>
      <c r="IS292" s="15"/>
      <c r="IT292" s="15"/>
      <c r="IU292" s="15"/>
      <c r="IV292" s="15"/>
    </row>
    <row r="293" spans="1:256" ht="12.75">
      <c r="A293" s="15"/>
      <c r="ID293" s="15"/>
      <c r="IE293" s="15"/>
      <c r="IF293" s="15"/>
      <c r="IG293" s="15"/>
      <c r="IH293" s="15"/>
      <c r="II293" s="15"/>
      <c r="IJ293" s="15"/>
      <c r="IK293" s="15"/>
      <c r="IL293" s="15"/>
      <c r="IM293" s="15"/>
      <c r="IN293" s="15"/>
      <c r="IO293" s="15"/>
      <c r="IP293" s="15"/>
      <c r="IQ293" s="15"/>
      <c r="IR293" s="15"/>
      <c r="IS293" s="15"/>
      <c r="IT293" s="15"/>
      <c r="IU293" s="15"/>
      <c r="IV293" s="15"/>
    </row>
    <row r="294" spans="1:256" ht="12.75">
      <c r="A294" s="15"/>
      <c r="ID294" s="15"/>
      <c r="IE294" s="15"/>
      <c r="IF294" s="15"/>
      <c r="IG294" s="15"/>
      <c r="IH294" s="15"/>
      <c r="II294" s="15"/>
      <c r="IJ294" s="15"/>
      <c r="IK294" s="15"/>
      <c r="IL294" s="15"/>
      <c r="IM294" s="15"/>
      <c r="IN294" s="15"/>
      <c r="IO294" s="15"/>
      <c r="IP294" s="15"/>
      <c r="IQ294" s="15"/>
      <c r="IR294" s="15"/>
      <c r="IS294" s="15"/>
      <c r="IT294" s="15"/>
      <c r="IU294" s="15"/>
      <c r="IV294" s="15"/>
    </row>
    <row r="295" spans="1:256" ht="12.75">
      <c r="A295" s="15"/>
      <c r="ID295" s="15"/>
      <c r="IE295" s="15"/>
      <c r="IF295" s="15"/>
      <c r="IG295" s="15"/>
      <c r="IH295" s="15"/>
      <c r="II295" s="15"/>
      <c r="IJ295" s="15"/>
      <c r="IK295" s="15"/>
      <c r="IL295" s="15"/>
      <c r="IM295" s="15"/>
      <c r="IN295" s="15"/>
      <c r="IO295" s="15"/>
      <c r="IP295" s="15"/>
      <c r="IQ295" s="15"/>
      <c r="IR295" s="15"/>
      <c r="IS295" s="15"/>
      <c r="IT295" s="15"/>
      <c r="IU295" s="15"/>
      <c r="IV295" s="15"/>
    </row>
    <row r="296" spans="1:256" ht="12.75">
      <c r="A296" s="15"/>
      <c r="ID296" s="15"/>
      <c r="IE296" s="15"/>
      <c r="IF296" s="15"/>
      <c r="IG296" s="15"/>
      <c r="IH296" s="15"/>
      <c r="II296" s="15"/>
      <c r="IJ296" s="15"/>
      <c r="IK296" s="15"/>
      <c r="IL296" s="15"/>
      <c r="IM296" s="15"/>
      <c r="IN296" s="15"/>
      <c r="IO296" s="15"/>
      <c r="IP296" s="15"/>
      <c r="IQ296" s="15"/>
      <c r="IR296" s="15"/>
      <c r="IS296" s="15"/>
      <c r="IT296" s="15"/>
      <c r="IU296" s="15"/>
      <c r="IV296" s="15"/>
    </row>
    <row r="297" spans="1:256" ht="12.75">
      <c r="A297" s="15"/>
      <c r="ID297" s="15"/>
      <c r="IE297" s="15"/>
      <c r="IF297" s="15"/>
      <c r="IG297" s="15"/>
      <c r="IH297" s="15"/>
      <c r="II297" s="15"/>
      <c r="IJ297" s="15"/>
      <c r="IK297" s="15"/>
      <c r="IL297" s="15"/>
      <c r="IM297" s="15"/>
      <c r="IN297" s="15"/>
      <c r="IO297" s="15"/>
      <c r="IP297" s="15"/>
      <c r="IQ297" s="15"/>
      <c r="IR297" s="15"/>
      <c r="IS297" s="15"/>
      <c r="IT297" s="15"/>
      <c r="IU297" s="15"/>
      <c r="IV297" s="15"/>
    </row>
    <row r="298" spans="1:256" ht="12.75">
      <c r="A298" s="15"/>
      <c r="ID298" s="15"/>
      <c r="IE298" s="15"/>
      <c r="IF298" s="15"/>
      <c r="IG298" s="15"/>
      <c r="IH298" s="15"/>
      <c r="II298" s="15"/>
      <c r="IJ298" s="15"/>
      <c r="IK298" s="15"/>
      <c r="IL298" s="15"/>
      <c r="IM298" s="15"/>
      <c r="IN298" s="15"/>
      <c r="IO298" s="15"/>
      <c r="IP298" s="15"/>
      <c r="IQ298" s="15"/>
      <c r="IR298" s="15"/>
      <c r="IS298" s="15"/>
      <c r="IT298" s="15"/>
      <c r="IU298" s="15"/>
      <c r="IV298" s="15"/>
    </row>
    <row r="299" spans="1:256" ht="12.75">
      <c r="A299" s="15"/>
      <c r="ID299" s="15"/>
      <c r="IE299" s="15"/>
      <c r="IF299" s="15"/>
      <c r="IG299" s="15"/>
      <c r="IH299" s="15"/>
      <c r="II299" s="15"/>
      <c r="IJ299" s="15"/>
      <c r="IK299" s="15"/>
      <c r="IL299" s="15"/>
      <c r="IM299" s="15"/>
      <c r="IN299" s="15"/>
      <c r="IO299" s="15"/>
      <c r="IP299" s="15"/>
      <c r="IQ299" s="15"/>
      <c r="IR299" s="15"/>
      <c r="IS299" s="15"/>
      <c r="IT299" s="15"/>
      <c r="IU299" s="15"/>
      <c r="IV299" s="15"/>
    </row>
    <row r="300" spans="1:256" ht="12.75">
      <c r="A300" s="15"/>
      <c r="ID300" s="15"/>
      <c r="IE300" s="15"/>
      <c r="IF300" s="15"/>
      <c r="IG300" s="15"/>
      <c r="IH300" s="15"/>
      <c r="II300" s="15"/>
      <c r="IJ300" s="15"/>
      <c r="IK300" s="15"/>
      <c r="IL300" s="15"/>
      <c r="IM300" s="15"/>
      <c r="IN300" s="15"/>
      <c r="IO300" s="15"/>
      <c r="IP300" s="15"/>
      <c r="IQ300" s="15"/>
      <c r="IR300" s="15"/>
      <c r="IS300" s="15"/>
      <c r="IT300" s="15"/>
      <c r="IU300" s="15"/>
      <c r="IV300" s="15"/>
    </row>
    <row r="301" spans="1:256" ht="12.75">
      <c r="A301" s="15"/>
      <c r="ID301" s="15"/>
      <c r="IE301" s="15"/>
      <c r="IF301" s="15"/>
      <c r="IG301" s="15"/>
      <c r="IH301" s="15"/>
      <c r="II301" s="15"/>
      <c r="IJ301" s="15"/>
      <c r="IK301" s="15"/>
      <c r="IL301" s="15"/>
      <c r="IM301" s="15"/>
      <c r="IN301" s="15"/>
      <c r="IO301" s="15"/>
      <c r="IP301" s="15"/>
      <c r="IQ301" s="15"/>
      <c r="IR301" s="15"/>
      <c r="IS301" s="15"/>
      <c r="IT301" s="15"/>
      <c r="IU301" s="15"/>
      <c r="IV301" s="15"/>
    </row>
    <row r="302" spans="1:256" ht="12.75">
      <c r="A302" s="15"/>
      <c r="ID302" s="15"/>
      <c r="IE302" s="15"/>
      <c r="IF302" s="15"/>
      <c r="IG302" s="15"/>
      <c r="IH302" s="15"/>
      <c r="II302" s="15"/>
      <c r="IJ302" s="15"/>
      <c r="IK302" s="15"/>
      <c r="IL302" s="15"/>
      <c r="IM302" s="15"/>
      <c r="IN302" s="15"/>
      <c r="IO302" s="15"/>
      <c r="IP302" s="15"/>
      <c r="IQ302" s="15"/>
      <c r="IR302" s="15"/>
      <c r="IS302" s="15"/>
      <c r="IT302" s="15"/>
      <c r="IU302" s="15"/>
      <c r="IV302" s="15"/>
    </row>
    <row r="303" spans="1:256" ht="12.75">
      <c r="A303" s="15"/>
      <c r="ID303" s="15"/>
      <c r="IE303" s="15"/>
      <c r="IF303" s="15"/>
      <c r="IG303" s="15"/>
      <c r="IH303" s="15"/>
      <c r="II303" s="15"/>
      <c r="IJ303" s="15"/>
      <c r="IK303" s="15"/>
      <c r="IL303" s="15"/>
      <c r="IM303" s="15"/>
      <c r="IN303" s="15"/>
      <c r="IO303" s="15"/>
      <c r="IP303" s="15"/>
      <c r="IQ303" s="15"/>
      <c r="IR303" s="15"/>
      <c r="IS303" s="15"/>
      <c r="IT303" s="15"/>
      <c r="IU303" s="15"/>
      <c r="IV303" s="15"/>
    </row>
    <row r="304" spans="1:256" ht="12.75">
      <c r="A304" s="15"/>
      <c r="ID304" s="15"/>
      <c r="IE304" s="15"/>
      <c r="IF304" s="15"/>
      <c r="IG304" s="15"/>
      <c r="IH304" s="15"/>
      <c r="II304" s="15"/>
      <c r="IJ304" s="15"/>
      <c r="IK304" s="15"/>
      <c r="IL304" s="15"/>
      <c r="IM304" s="15"/>
      <c r="IN304" s="15"/>
      <c r="IO304" s="15"/>
      <c r="IP304" s="15"/>
      <c r="IQ304" s="15"/>
      <c r="IR304" s="15"/>
      <c r="IS304" s="15"/>
      <c r="IT304" s="15"/>
      <c r="IU304" s="15"/>
      <c r="IV304" s="15"/>
    </row>
    <row r="305" spans="1:256" ht="12.75">
      <c r="A305" s="15"/>
      <c r="ID305" s="15"/>
      <c r="IE305" s="15"/>
      <c r="IF305" s="15"/>
      <c r="IG305" s="15"/>
      <c r="IH305" s="15"/>
      <c r="II305" s="15"/>
      <c r="IJ305" s="15"/>
      <c r="IK305" s="15"/>
      <c r="IL305" s="15"/>
      <c r="IM305" s="15"/>
      <c r="IN305" s="15"/>
      <c r="IO305" s="15"/>
      <c r="IP305" s="15"/>
      <c r="IQ305" s="15"/>
      <c r="IR305" s="15"/>
      <c r="IS305" s="15"/>
      <c r="IT305" s="15"/>
      <c r="IU305" s="15"/>
      <c r="IV305" s="15"/>
    </row>
    <row r="306" spans="1:256" ht="12.75">
      <c r="A306" s="15"/>
      <c r="ID306" s="15"/>
      <c r="IE306" s="15"/>
      <c r="IF306" s="15"/>
      <c r="IG306" s="15"/>
      <c r="IH306" s="15"/>
      <c r="II306" s="15"/>
      <c r="IJ306" s="15"/>
      <c r="IK306" s="15"/>
      <c r="IL306" s="15"/>
      <c r="IM306" s="15"/>
      <c r="IN306" s="15"/>
      <c r="IO306" s="15"/>
      <c r="IP306" s="15"/>
      <c r="IQ306" s="15"/>
      <c r="IR306" s="15"/>
      <c r="IS306" s="15"/>
      <c r="IT306" s="15"/>
      <c r="IU306" s="15"/>
      <c r="IV306" s="15"/>
    </row>
    <row r="307" spans="1:256" ht="12.75">
      <c r="A307" s="15"/>
      <c r="ID307" s="15"/>
      <c r="IE307" s="15"/>
      <c r="IF307" s="15"/>
      <c r="IG307" s="15"/>
      <c r="IH307" s="15"/>
      <c r="II307" s="15"/>
      <c r="IJ307" s="15"/>
      <c r="IK307" s="15"/>
      <c r="IL307" s="15"/>
      <c r="IM307" s="15"/>
      <c r="IN307" s="15"/>
      <c r="IO307" s="15"/>
      <c r="IP307" s="15"/>
      <c r="IQ307" s="15"/>
      <c r="IR307" s="15"/>
      <c r="IS307" s="15"/>
      <c r="IT307" s="15"/>
      <c r="IU307" s="15"/>
      <c r="IV307" s="15"/>
    </row>
    <row r="308" spans="1:256" ht="12.75">
      <c r="A308" s="15"/>
      <c r="ID308" s="15"/>
      <c r="IE308" s="15"/>
      <c r="IF308" s="15"/>
      <c r="IG308" s="15"/>
      <c r="IH308" s="15"/>
      <c r="II308" s="15"/>
      <c r="IJ308" s="15"/>
      <c r="IK308" s="15"/>
      <c r="IL308" s="15"/>
      <c r="IM308" s="15"/>
      <c r="IN308" s="15"/>
      <c r="IO308" s="15"/>
      <c r="IP308" s="15"/>
      <c r="IQ308" s="15"/>
      <c r="IR308" s="15"/>
      <c r="IS308" s="15"/>
      <c r="IT308" s="15"/>
      <c r="IU308" s="15"/>
      <c r="IV308" s="15"/>
    </row>
    <row r="309" spans="1:256" ht="12.75">
      <c r="A309" s="15"/>
      <c r="ID309" s="15"/>
      <c r="IE309" s="15"/>
      <c r="IF309" s="15"/>
      <c r="IG309" s="15"/>
      <c r="IH309" s="15"/>
      <c r="II309" s="15"/>
      <c r="IJ309" s="15"/>
      <c r="IK309" s="15"/>
      <c r="IL309" s="15"/>
      <c r="IM309" s="15"/>
      <c r="IN309" s="15"/>
      <c r="IO309" s="15"/>
      <c r="IP309" s="15"/>
      <c r="IQ309" s="15"/>
      <c r="IR309" s="15"/>
      <c r="IS309" s="15"/>
      <c r="IT309" s="15"/>
      <c r="IU309" s="15"/>
      <c r="IV309" s="15"/>
    </row>
    <row r="310" spans="1:256" ht="12.75">
      <c r="A310" s="15"/>
      <c r="ID310" s="15"/>
      <c r="IE310" s="15"/>
      <c r="IF310" s="15"/>
      <c r="IG310" s="15"/>
      <c r="IH310" s="15"/>
      <c r="II310" s="15"/>
      <c r="IJ310" s="15"/>
      <c r="IK310" s="15"/>
      <c r="IL310" s="15"/>
      <c r="IM310" s="15"/>
      <c r="IN310" s="15"/>
      <c r="IO310" s="15"/>
      <c r="IP310" s="15"/>
      <c r="IQ310" s="15"/>
      <c r="IR310" s="15"/>
      <c r="IS310" s="15"/>
      <c r="IT310" s="15"/>
      <c r="IU310" s="15"/>
      <c r="IV310" s="15"/>
    </row>
    <row r="311" spans="1:256" ht="12.75">
      <c r="A311" s="15"/>
      <c r="ID311" s="15"/>
      <c r="IE311" s="15"/>
      <c r="IF311" s="15"/>
      <c r="IG311" s="15"/>
      <c r="IH311" s="15"/>
      <c r="II311" s="15"/>
      <c r="IJ311" s="15"/>
      <c r="IK311" s="15"/>
      <c r="IL311" s="15"/>
      <c r="IM311" s="15"/>
      <c r="IN311" s="15"/>
      <c r="IO311" s="15"/>
      <c r="IP311" s="15"/>
      <c r="IQ311" s="15"/>
      <c r="IR311" s="15"/>
      <c r="IS311" s="15"/>
      <c r="IT311" s="15"/>
      <c r="IU311" s="15"/>
      <c r="IV311" s="15"/>
    </row>
    <row r="312" spans="1:256" ht="12.75">
      <c r="A312" s="15"/>
      <c r="ID312" s="15"/>
      <c r="IE312" s="15"/>
      <c r="IF312" s="15"/>
      <c r="IG312" s="15"/>
      <c r="IH312" s="15"/>
      <c r="II312" s="15"/>
      <c r="IJ312" s="15"/>
      <c r="IK312" s="15"/>
      <c r="IL312" s="15"/>
      <c r="IM312" s="15"/>
      <c r="IN312" s="15"/>
      <c r="IO312" s="15"/>
      <c r="IP312" s="15"/>
      <c r="IQ312" s="15"/>
      <c r="IR312" s="15"/>
      <c r="IS312" s="15"/>
      <c r="IT312" s="15"/>
      <c r="IU312" s="15"/>
      <c r="IV312" s="15"/>
    </row>
    <row r="313" spans="1:256" ht="12.75">
      <c r="A313" s="15"/>
      <c r="ID313" s="15"/>
      <c r="IE313" s="15"/>
      <c r="IF313" s="15"/>
      <c r="IG313" s="15"/>
      <c r="IH313" s="15"/>
      <c r="II313" s="15"/>
      <c r="IJ313" s="15"/>
      <c r="IK313" s="15"/>
      <c r="IL313" s="15"/>
      <c r="IM313" s="15"/>
      <c r="IN313" s="15"/>
      <c r="IO313" s="15"/>
      <c r="IP313" s="15"/>
      <c r="IQ313" s="15"/>
      <c r="IR313" s="15"/>
      <c r="IS313" s="15"/>
      <c r="IT313" s="15"/>
      <c r="IU313" s="15"/>
      <c r="IV313" s="15"/>
    </row>
    <row r="314" spans="1:256" ht="12.75">
      <c r="A314" s="15"/>
      <c r="ID314" s="15"/>
      <c r="IE314" s="15"/>
      <c r="IF314" s="15"/>
      <c r="IG314" s="15"/>
      <c r="IH314" s="15"/>
      <c r="II314" s="15"/>
      <c r="IJ314" s="15"/>
      <c r="IK314" s="15"/>
      <c r="IL314" s="15"/>
      <c r="IM314" s="15"/>
      <c r="IN314" s="15"/>
      <c r="IO314" s="15"/>
      <c r="IP314" s="15"/>
      <c r="IQ314" s="15"/>
      <c r="IR314" s="15"/>
      <c r="IS314" s="15"/>
      <c r="IT314" s="15"/>
      <c r="IU314" s="15"/>
      <c r="IV314" s="15"/>
    </row>
    <row r="315" spans="1:256" ht="12.75">
      <c r="A315" s="15"/>
      <c r="ID315" s="15"/>
      <c r="IE315" s="15"/>
      <c r="IF315" s="15"/>
      <c r="IG315" s="15"/>
      <c r="IH315" s="15"/>
      <c r="II315" s="15"/>
      <c r="IJ315" s="15"/>
      <c r="IK315" s="15"/>
      <c r="IL315" s="15"/>
      <c r="IM315" s="15"/>
      <c r="IN315" s="15"/>
      <c r="IO315" s="15"/>
      <c r="IP315" s="15"/>
      <c r="IQ315" s="15"/>
      <c r="IR315" s="15"/>
      <c r="IS315" s="15"/>
      <c r="IT315" s="15"/>
      <c r="IU315" s="15"/>
      <c r="IV315" s="15"/>
    </row>
    <row r="316" spans="1:256" ht="12.75">
      <c r="A316" s="15"/>
      <c r="ID316" s="15"/>
      <c r="IE316" s="15"/>
      <c r="IF316" s="15"/>
      <c r="IG316" s="15"/>
      <c r="IH316" s="15"/>
      <c r="II316" s="15"/>
      <c r="IJ316" s="15"/>
      <c r="IK316" s="15"/>
      <c r="IL316" s="15"/>
      <c r="IM316" s="15"/>
      <c r="IN316" s="15"/>
      <c r="IO316" s="15"/>
      <c r="IP316" s="15"/>
      <c r="IQ316" s="15"/>
      <c r="IR316" s="15"/>
      <c r="IS316" s="15"/>
      <c r="IT316" s="15"/>
      <c r="IU316" s="15"/>
      <c r="IV316" s="15"/>
    </row>
    <row r="317" spans="1:256" ht="12.75">
      <c r="A317" s="15"/>
      <c r="ID317" s="15"/>
      <c r="IE317" s="15"/>
      <c r="IF317" s="15"/>
      <c r="IG317" s="15"/>
      <c r="IH317" s="15"/>
      <c r="II317" s="15"/>
      <c r="IJ317" s="15"/>
      <c r="IK317" s="15"/>
      <c r="IL317" s="15"/>
      <c r="IM317" s="15"/>
      <c r="IN317" s="15"/>
      <c r="IO317" s="15"/>
      <c r="IP317" s="15"/>
      <c r="IQ317" s="15"/>
      <c r="IR317" s="15"/>
      <c r="IS317" s="15"/>
      <c r="IT317" s="15"/>
      <c r="IU317" s="15"/>
      <c r="IV317" s="15"/>
    </row>
  </sheetData>
  <sheetProtection/>
  <autoFilter ref="Q1:Q65524"/>
  <printOptions/>
  <pageMargins left="0.75" right="0.75" top="1" bottom="1"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cp:lastModifiedBy>
  <cp:lastPrinted>2008-09-26T12:39:53Z</cp:lastPrinted>
  <dcterms:created xsi:type="dcterms:W3CDTF">2001-08-30T08:59:20Z</dcterms:created>
  <dcterms:modified xsi:type="dcterms:W3CDTF">2009-06-16T07:41:13Z</dcterms:modified>
  <cp:category/>
  <cp:version/>
  <cp:contentType/>
  <cp:contentStatus/>
  <cp:revision>42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svarlig">
    <vt:lpwstr>1</vt:lpwstr>
  </property>
  <property fmtid="{D5CDD505-2E9C-101B-9397-08002B2CF9AE}" pid="3" name="UBL status">
    <vt:lpwstr>Review</vt:lpwstr>
  </property>
  <property fmtid="{D5CDD505-2E9C-101B-9397-08002B2CF9AE}" pid="4" name="Status">
    <vt:lpwstr>Release Candidate 1</vt:lpwstr>
  </property>
  <property fmtid="{D5CDD505-2E9C-101B-9397-08002B2CF9AE}" pid="5" name="Reviewer">
    <vt:lpwstr>10</vt:lpwstr>
  </property>
  <property fmtid="{D5CDD505-2E9C-101B-9397-08002B2CF9AE}" pid="6" name="Order">
    <vt:lpwstr>31700.0000000000</vt:lpwstr>
  </property>
</Properties>
</file>